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прил 5" sheetId="5" r:id="rId1"/>
    <sheet name="прил 4" sheetId="4" r:id="rId2"/>
    <sheet name="прил 3" sheetId="7" r:id="rId3"/>
    <sheet name="прил 2" sheetId="3" r:id="rId4"/>
    <sheet name="прил 1" sheetId="2" r:id="rId5"/>
  </sheets>
  <definedNames>
    <definedName name="_xlnm._FilterDatabase" localSheetId="4" hidden="1">'прил 1'!#REF!</definedName>
    <definedName name="_xlnm._FilterDatabase" localSheetId="2" hidden="1">'прил 3'!$A$2:$A$635</definedName>
    <definedName name="_xlnm._FilterDatabase" localSheetId="1" hidden="1">'прил 4'!$A$3:$G$443</definedName>
    <definedName name="_xlnm._FilterDatabase" localSheetId="0" hidden="1">'прил 5'!$A$4:$WUS$4</definedName>
    <definedName name="_xlnm.Print_Area" localSheetId="4">'прил 1'!$A$1:$H$65</definedName>
    <definedName name="_xlnm.Print_Area" localSheetId="2">'прил 3'!$A$1:$J$426</definedName>
  </definedNames>
  <calcPr calcId="152511" fullPrecision="0"/>
</workbook>
</file>

<file path=xl/calcChain.xml><?xml version="1.0" encoding="utf-8"?>
<calcChain xmlns="http://schemas.openxmlformats.org/spreadsheetml/2006/main">
  <c r="I891" i="3" l="1"/>
  <c r="I890" i="3" s="1"/>
  <c r="H890" i="3"/>
  <c r="G890" i="3"/>
  <c r="I888" i="3"/>
  <c r="H888" i="3"/>
  <c r="G888" i="3"/>
  <c r="I887" i="3"/>
  <c r="I886" i="3"/>
  <c r="I885" i="3"/>
  <c r="I884" i="3"/>
  <c r="I883" i="3"/>
  <c r="H882" i="3"/>
  <c r="G882" i="3"/>
  <c r="I881" i="3"/>
  <c r="I880" i="3" s="1"/>
  <c r="H880" i="3"/>
  <c r="G880" i="3"/>
  <c r="I879" i="3"/>
  <c r="I878" i="3" s="1"/>
  <c r="H878" i="3"/>
  <c r="G878" i="3"/>
  <c r="I877" i="3"/>
  <c r="I876" i="3"/>
  <c r="G875" i="3"/>
  <c r="I875" i="3" s="1"/>
  <c r="G874" i="3"/>
  <c r="I874" i="3" s="1"/>
  <c r="G873" i="3"/>
  <c r="I873" i="3" s="1"/>
  <c r="H872" i="3"/>
  <c r="I871" i="3"/>
  <c r="D871" i="3"/>
  <c r="I870" i="3"/>
  <c r="D870" i="3"/>
  <c r="I869" i="3"/>
  <c r="D869" i="3"/>
  <c r="I868" i="3"/>
  <c r="D868" i="3"/>
  <c r="I867" i="3"/>
  <c r="D867" i="3"/>
  <c r="I866" i="3"/>
  <c r="D866" i="3"/>
  <c r="I865" i="3"/>
  <c r="D865" i="3"/>
  <c r="I864" i="3"/>
  <c r="D864" i="3"/>
  <c r="I863" i="3"/>
  <c r="D863" i="3"/>
  <c r="I862" i="3"/>
  <c r="D862" i="3"/>
  <c r="I861" i="3"/>
  <c r="D861" i="3"/>
  <c r="I860" i="3"/>
  <c r="D860" i="3"/>
  <c r="I859" i="3"/>
  <c r="D859" i="3"/>
  <c r="I858" i="3"/>
  <c r="D858" i="3"/>
  <c r="I857" i="3"/>
  <c r="D857" i="3"/>
  <c r="I856" i="3"/>
  <c r="D856" i="3"/>
  <c r="I855" i="3"/>
  <c r="D855" i="3"/>
  <c r="I854" i="3"/>
  <c r="D854" i="3"/>
  <c r="I853" i="3"/>
  <c r="D853" i="3"/>
  <c r="I852" i="3"/>
  <c r="D852" i="3"/>
  <c r="I851" i="3"/>
  <c r="D851" i="3"/>
  <c r="I850" i="3"/>
  <c r="D850" i="3"/>
  <c r="I849" i="3"/>
  <c r="D849" i="3"/>
  <c r="I848" i="3"/>
  <c r="D848" i="3"/>
  <c r="I847" i="3"/>
  <c r="D847" i="3"/>
  <c r="I846" i="3"/>
  <c r="D846" i="3"/>
  <c r="I845" i="3"/>
  <c r="D845" i="3"/>
  <c r="I844" i="3"/>
  <c r="D844" i="3"/>
  <c r="I843" i="3"/>
  <c r="D843" i="3"/>
  <c r="I842" i="3"/>
  <c r="D842" i="3"/>
  <c r="I841" i="3"/>
  <c r="D841" i="3"/>
  <c r="I840" i="3"/>
  <c r="D840" i="3"/>
  <c r="I839" i="3"/>
  <c r="D839" i="3"/>
  <c r="I838" i="3"/>
  <c r="D838" i="3"/>
  <c r="H837" i="3"/>
  <c r="G837" i="3"/>
  <c r="I836" i="3"/>
  <c r="D836" i="3"/>
  <c r="I835" i="3"/>
  <c r="D835" i="3"/>
  <c r="I834" i="3"/>
  <c r="D834" i="3"/>
  <c r="I833" i="3"/>
  <c r="D833" i="3"/>
  <c r="I832" i="3"/>
  <c r="D832" i="3"/>
  <c r="I831" i="3"/>
  <c r="D831" i="3"/>
  <c r="H830" i="3"/>
  <c r="G830" i="3"/>
  <c r="I829" i="3"/>
  <c r="D829" i="3"/>
  <c r="I828" i="3"/>
  <c r="D828" i="3"/>
  <c r="I827" i="3"/>
  <c r="D827" i="3"/>
  <c r="I826" i="3"/>
  <c r="D826" i="3"/>
  <c r="I825" i="3"/>
  <c r="D825" i="3"/>
  <c r="I824" i="3"/>
  <c r="D824" i="3"/>
  <c r="I823" i="3"/>
  <c r="D823" i="3"/>
  <c r="I822" i="3"/>
  <c r="D822" i="3"/>
  <c r="I821" i="3"/>
  <c r="D821" i="3"/>
  <c r="I820" i="3"/>
  <c r="D820" i="3"/>
  <c r="I819" i="3"/>
  <c r="D819" i="3"/>
  <c r="I818" i="3"/>
  <c r="D818" i="3"/>
  <c r="I817" i="3"/>
  <c r="D817" i="3"/>
  <c r="I816" i="3"/>
  <c r="D816" i="3"/>
  <c r="I815" i="3"/>
  <c r="D815" i="3"/>
  <c r="I814" i="3"/>
  <c r="D814" i="3"/>
  <c r="I813" i="3"/>
  <c r="D813" i="3"/>
  <c r="I812" i="3"/>
  <c r="D812" i="3"/>
  <c r="I811" i="3"/>
  <c r="D811" i="3"/>
  <c r="I810" i="3"/>
  <c r="D810" i="3"/>
  <c r="I809" i="3"/>
  <c r="D809" i="3"/>
  <c r="I808" i="3"/>
  <c r="D808" i="3"/>
  <c r="I807" i="3"/>
  <c r="D807" i="3"/>
  <c r="I806" i="3"/>
  <c r="D806" i="3"/>
  <c r="I805" i="3"/>
  <c r="D805" i="3"/>
  <c r="I804" i="3"/>
  <c r="H804" i="3"/>
  <c r="G804" i="3"/>
  <c r="I803" i="3"/>
  <c r="D803" i="3"/>
  <c r="I802" i="3"/>
  <c r="D802" i="3"/>
  <c r="I801" i="3"/>
  <c r="D801" i="3"/>
  <c r="I800" i="3"/>
  <c r="D800" i="3"/>
  <c r="I799" i="3"/>
  <c r="D799" i="3"/>
  <c r="I798" i="3"/>
  <c r="D798" i="3"/>
  <c r="I797" i="3"/>
  <c r="D797" i="3"/>
  <c r="I796" i="3"/>
  <c r="D796" i="3"/>
  <c r="I795" i="3"/>
  <c r="D795" i="3"/>
  <c r="I794" i="3"/>
  <c r="D794" i="3"/>
  <c r="I793" i="3"/>
  <c r="D793" i="3"/>
  <c r="I792" i="3"/>
  <c r="D792" i="3"/>
  <c r="I791" i="3"/>
  <c r="D791" i="3"/>
  <c r="I790" i="3"/>
  <c r="D790" i="3"/>
  <c r="I789" i="3"/>
  <c r="D789" i="3"/>
  <c r="I788" i="3"/>
  <c r="D788" i="3"/>
  <c r="I787" i="3"/>
  <c r="I786" i="3"/>
  <c r="D786" i="3"/>
  <c r="I785" i="3"/>
  <c r="D785" i="3"/>
  <c r="I784" i="3"/>
  <c r="D784" i="3"/>
  <c r="I783" i="3"/>
  <c r="D783" i="3"/>
  <c r="I782" i="3"/>
  <c r="D782" i="3"/>
  <c r="I781" i="3"/>
  <c r="D781" i="3"/>
  <c r="H780" i="3"/>
  <c r="G780" i="3"/>
  <c r="I779" i="3"/>
  <c r="D779" i="3"/>
  <c r="I778" i="3"/>
  <c r="D778" i="3"/>
  <c r="I777" i="3"/>
  <c r="I776" i="3"/>
  <c r="D776" i="3"/>
  <c r="I775" i="3"/>
  <c r="D775" i="3"/>
  <c r="I774" i="3"/>
  <c r="D774" i="3"/>
  <c r="I773" i="3"/>
  <c r="D773" i="3"/>
  <c r="I772" i="3"/>
  <c r="D772" i="3"/>
  <c r="I771" i="3"/>
  <c r="D771" i="3"/>
  <c r="I770" i="3"/>
  <c r="D770" i="3"/>
  <c r="I769" i="3"/>
  <c r="D769" i="3"/>
  <c r="I768" i="3"/>
  <c r="D768" i="3"/>
  <c r="I767" i="3"/>
  <c r="D767" i="3"/>
  <c r="I766" i="3"/>
  <c r="D766" i="3"/>
  <c r="I765" i="3"/>
  <c r="D765" i="3"/>
  <c r="I764" i="3"/>
  <c r="D764" i="3"/>
  <c r="I763" i="3"/>
  <c r="D763" i="3"/>
  <c r="I762" i="3"/>
  <c r="D762" i="3"/>
  <c r="I761" i="3"/>
  <c r="D761" i="3"/>
  <c r="I760" i="3"/>
  <c r="D760" i="3"/>
  <c r="I759" i="3"/>
  <c r="D759" i="3"/>
  <c r="I758" i="3"/>
  <c r="D758" i="3"/>
  <c r="I757" i="3"/>
  <c r="D757" i="3"/>
  <c r="I756" i="3"/>
  <c r="D756" i="3"/>
  <c r="I755" i="3"/>
  <c r="D755" i="3"/>
  <c r="I754" i="3"/>
  <c r="D754" i="3"/>
  <c r="H753" i="3"/>
  <c r="G753" i="3"/>
  <c r="I752" i="3"/>
  <c r="D752" i="3"/>
  <c r="I751" i="3"/>
  <c r="D751" i="3"/>
  <c r="I750" i="3"/>
  <c r="D750" i="3"/>
  <c r="I749" i="3"/>
  <c r="D749" i="3"/>
  <c r="I748" i="3"/>
  <c r="D748" i="3"/>
  <c r="I747" i="3"/>
  <c r="D747" i="3"/>
  <c r="I746" i="3"/>
  <c r="D746" i="3"/>
  <c r="I745" i="3"/>
  <c r="D745" i="3"/>
  <c r="I744" i="3"/>
  <c r="D744" i="3"/>
  <c r="I743" i="3"/>
  <c r="D743" i="3"/>
  <c r="I742" i="3"/>
  <c r="D742" i="3"/>
  <c r="I741" i="3"/>
  <c r="D741" i="3"/>
  <c r="I740" i="3"/>
  <c r="D740" i="3"/>
  <c r="I739" i="3"/>
  <c r="D739" i="3"/>
  <c r="I738" i="3"/>
  <c r="D738" i="3"/>
  <c r="I737" i="3"/>
  <c r="D737" i="3"/>
  <c r="I736" i="3"/>
  <c r="D736" i="3"/>
  <c r="I735" i="3"/>
  <c r="D735" i="3"/>
  <c r="I734" i="3"/>
  <c r="D734" i="3"/>
  <c r="I733" i="3"/>
  <c r="D733" i="3"/>
  <c r="I732" i="3"/>
  <c r="D732" i="3"/>
  <c r="I731" i="3"/>
  <c r="D731" i="3"/>
  <c r="I730" i="3"/>
  <c r="D730" i="3"/>
  <c r="I729" i="3"/>
  <c r="D729" i="3"/>
  <c r="I728" i="3"/>
  <c r="D728" i="3"/>
  <c r="I727" i="3"/>
  <c r="D727" i="3"/>
  <c r="I726" i="3"/>
  <c r="D726" i="3"/>
  <c r="I725" i="3"/>
  <c r="D725" i="3"/>
  <c r="I724" i="3"/>
  <c r="D724" i="3"/>
  <c r="I723" i="3"/>
  <c r="D723" i="3"/>
  <c r="I722" i="3"/>
  <c r="D722" i="3"/>
  <c r="I721" i="3"/>
  <c r="D721" i="3"/>
  <c r="I720" i="3"/>
  <c r="D720" i="3"/>
  <c r="I719" i="3"/>
  <c r="D719" i="3"/>
  <c r="I718" i="3"/>
  <c r="D718" i="3"/>
  <c r="I717" i="3"/>
  <c r="D717" i="3"/>
  <c r="I716" i="3"/>
  <c r="D716" i="3"/>
  <c r="H715" i="3"/>
  <c r="G715" i="3"/>
  <c r="I714" i="3"/>
  <c r="D714" i="3"/>
  <c r="I713" i="3"/>
  <c r="D713" i="3"/>
  <c r="I712" i="3"/>
  <c r="D712" i="3"/>
  <c r="I711" i="3"/>
  <c r="D711" i="3"/>
  <c r="I710" i="3"/>
  <c r="D710" i="3"/>
  <c r="I709" i="3"/>
  <c r="D709" i="3"/>
  <c r="I708" i="3"/>
  <c r="D708" i="3"/>
  <c r="I707" i="3"/>
  <c r="D707" i="3"/>
  <c r="I706" i="3"/>
  <c r="D706" i="3"/>
  <c r="I705" i="3"/>
  <c r="D705" i="3"/>
  <c r="I704" i="3"/>
  <c r="D704" i="3"/>
  <c r="I703" i="3"/>
  <c r="D703" i="3"/>
  <c r="I702" i="3"/>
  <c r="D702" i="3"/>
  <c r="I701" i="3"/>
  <c r="D701" i="3"/>
  <c r="I700" i="3"/>
  <c r="D700" i="3"/>
  <c r="I699" i="3"/>
  <c r="D699" i="3"/>
  <c r="I698" i="3"/>
  <c r="D698" i="3"/>
  <c r="I697" i="3"/>
  <c r="D697" i="3"/>
  <c r="I696" i="3"/>
  <c r="D696" i="3"/>
  <c r="I695" i="3"/>
  <c r="D695" i="3"/>
  <c r="I694" i="3"/>
  <c r="D694" i="3"/>
  <c r="I693" i="3"/>
  <c r="H693" i="3"/>
  <c r="G693" i="3"/>
  <c r="I692" i="3"/>
  <c r="D692" i="3"/>
  <c r="I691" i="3"/>
  <c r="D691" i="3"/>
  <c r="I690" i="3"/>
  <c r="D690" i="3"/>
  <c r="I689" i="3"/>
  <c r="D689" i="3"/>
  <c r="I688" i="3"/>
  <c r="D688" i="3"/>
  <c r="I687" i="3"/>
  <c r="D687" i="3"/>
  <c r="I686" i="3"/>
  <c r="D686" i="3"/>
  <c r="I685" i="3"/>
  <c r="D685" i="3"/>
  <c r="I684" i="3"/>
  <c r="D684" i="3"/>
  <c r="I683" i="3"/>
  <c r="D683" i="3"/>
  <c r="I682" i="3"/>
  <c r="D682" i="3"/>
  <c r="I681" i="3"/>
  <c r="D681" i="3"/>
  <c r="I680" i="3"/>
  <c r="D680" i="3"/>
  <c r="I679" i="3"/>
  <c r="D679" i="3"/>
  <c r="I678" i="3"/>
  <c r="D678" i="3"/>
  <c r="I677" i="3"/>
  <c r="D677" i="3"/>
  <c r="I676" i="3"/>
  <c r="D676" i="3"/>
  <c r="I675" i="3"/>
  <c r="D675" i="3"/>
  <c r="I674" i="3"/>
  <c r="D674" i="3"/>
  <c r="I673" i="3"/>
  <c r="D673" i="3"/>
  <c r="I672" i="3"/>
  <c r="D672" i="3"/>
  <c r="I671" i="3"/>
  <c r="D671" i="3"/>
  <c r="I670" i="3"/>
  <c r="D670" i="3"/>
  <c r="I669" i="3"/>
  <c r="D669" i="3"/>
  <c r="I668" i="3"/>
  <c r="D668" i="3"/>
  <c r="I667" i="3"/>
  <c r="D667" i="3"/>
  <c r="I666" i="3"/>
  <c r="D666" i="3"/>
  <c r="I665" i="3"/>
  <c r="D665" i="3"/>
  <c r="I664" i="3"/>
  <c r="D664" i="3"/>
  <c r="I663" i="3"/>
  <c r="D663" i="3"/>
  <c r="H662" i="3"/>
  <c r="G662" i="3"/>
  <c r="I661" i="3"/>
  <c r="D661" i="3"/>
  <c r="I660" i="3"/>
  <c r="D660" i="3"/>
  <c r="I659" i="3"/>
  <c r="D659" i="3"/>
  <c r="I658" i="3"/>
  <c r="D658" i="3"/>
  <c r="I657" i="3"/>
  <c r="D657" i="3"/>
  <c r="I656" i="3"/>
  <c r="D656" i="3"/>
  <c r="I655" i="3"/>
  <c r="D655" i="3"/>
  <c r="I654" i="3"/>
  <c r="D654" i="3"/>
  <c r="I653" i="3"/>
  <c r="D653" i="3"/>
  <c r="I652" i="3"/>
  <c r="D652" i="3"/>
  <c r="I651" i="3"/>
  <c r="D651" i="3"/>
  <c r="I650" i="3"/>
  <c r="D650" i="3"/>
  <c r="I649" i="3"/>
  <c r="D649" i="3"/>
  <c r="I648" i="3"/>
  <c r="D648" i="3"/>
  <c r="I647" i="3"/>
  <c r="D647" i="3"/>
  <c r="I646" i="3"/>
  <c r="D646" i="3"/>
  <c r="I645" i="3"/>
  <c r="D645" i="3"/>
  <c r="I644" i="3"/>
  <c r="D644" i="3"/>
  <c r="I643" i="3"/>
  <c r="D643" i="3"/>
  <c r="I642" i="3"/>
  <c r="D642" i="3"/>
  <c r="I641" i="3"/>
  <c r="D641" i="3"/>
  <c r="I640" i="3"/>
  <c r="D640" i="3"/>
  <c r="I639" i="3"/>
  <c r="D639" i="3"/>
  <c r="I638" i="3"/>
  <c r="D638" i="3"/>
  <c r="I637" i="3"/>
  <c r="D637" i="3"/>
  <c r="I636" i="3"/>
  <c r="D636" i="3"/>
  <c r="I635" i="3"/>
  <c r="D635" i="3"/>
  <c r="I634" i="3"/>
  <c r="D634" i="3"/>
  <c r="I633" i="3"/>
  <c r="D633" i="3"/>
  <c r="I632" i="3"/>
  <c r="H632" i="3"/>
  <c r="G632" i="3"/>
  <c r="I631" i="3"/>
  <c r="D631" i="3"/>
  <c r="I630" i="3"/>
  <c r="D630" i="3"/>
  <c r="I629" i="3"/>
  <c r="D629" i="3"/>
  <c r="I628" i="3"/>
  <c r="I627" i="3" s="1"/>
  <c r="D628" i="3"/>
  <c r="H627" i="3"/>
  <c r="G627" i="3"/>
  <c r="I626" i="3"/>
  <c r="D626" i="3"/>
  <c r="I625" i="3"/>
  <c r="D625" i="3"/>
  <c r="I624" i="3"/>
  <c r="D624" i="3"/>
  <c r="I623" i="3"/>
  <c r="D623" i="3"/>
  <c r="I622" i="3"/>
  <c r="D622" i="3"/>
  <c r="I621" i="3"/>
  <c r="D621" i="3"/>
  <c r="I620" i="3"/>
  <c r="D620" i="3"/>
  <c r="I619" i="3"/>
  <c r="D619" i="3"/>
  <c r="I618" i="3"/>
  <c r="D618" i="3"/>
  <c r="I617" i="3"/>
  <c r="D617" i="3"/>
  <c r="I616" i="3"/>
  <c r="D616" i="3"/>
  <c r="I615" i="3"/>
  <c r="D615" i="3"/>
  <c r="I614" i="3"/>
  <c r="D614" i="3"/>
  <c r="I613" i="3"/>
  <c r="D613" i="3"/>
  <c r="I612" i="3"/>
  <c r="D612" i="3"/>
  <c r="I611" i="3"/>
  <c r="D611" i="3"/>
  <c r="I610" i="3"/>
  <c r="D610" i="3"/>
  <c r="I609" i="3"/>
  <c r="D609" i="3"/>
  <c r="I608" i="3"/>
  <c r="D608" i="3"/>
  <c r="I607" i="3"/>
  <c r="D607" i="3"/>
  <c r="I606" i="3"/>
  <c r="D606" i="3"/>
  <c r="I605" i="3"/>
  <c r="D605" i="3"/>
  <c r="I604" i="3"/>
  <c r="D604" i="3"/>
  <c r="I603" i="3"/>
  <c r="D603" i="3"/>
  <c r="I602" i="3"/>
  <c r="D602" i="3"/>
  <c r="I601" i="3"/>
  <c r="D601" i="3"/>
  <c r="I600" i="3"/>
  <c r="D600" i="3"/>
  <c r="I599" i="3"/>
  <c r="D599" i="3"/>
  <c r="I598" i="3"/>
  <c r="D598" i="3"/>
  <c r="I597" i="3"/>
  <c r="D597" i="3"/>
  <c r="I596" i="3"/>
  <c r="D596" i="3"/>
  <c r="I595" i="3"/>
  <c r="D595" i="3"/>
  <c r="I594" i="3"/>
  <c r="D594" i="3"/>
  <c r="I593" i="3"/>
  <c r="D593" i="3"/>
  <c r="I592" i="3"/>
  <c r="D592" i="3"/>
  <c r="I591" i="3"/>
  <c r="D591" i="3"/>
  <c r="I590" i="3"/>
  <c r="D590" i="3"/>
  <c r="I589" i="3"/>
  <c r="D589" i="3"/>
  <c r="I588" i="3"/>
  <c r="D588" i="3"/>
  <c r="H587" i="3"/>
  <c r="G587" i="3"/>
  <c r="I586" i="3"/>
  <c r="D586" i="3"/>
  <c r="I585" i="3"/>
  <c r="D585" i="3"/>
  <c r="I584" i="3"/>
  <c r="D584" i="3"/>
  <c r="I583" i="3"/>
  <c r="D583" i="3"/>
  <c r="I582" i="3"/>
  <c r="D582" i="3"/>
  <c r="I581" i="3"/>
  <c r="D581" i="3"/>
  <c r="I580" i="3"/>
  <c r="D580" i="3"/>
  <c r="I579" i="3"/>
  <c r="D579" i="3"/>
  <c r="I578" i="3"/>
  <c r="D578" i="3"/>
  <c r="I577" i="3"/>
  <c r="D577" i="3"/>
  <c r="I576" i="3"/>
  <c r="D576" i="3"/>
  <c r="I575" i="3"/>
  <c r="D575" i="3"/>
  <c r="I574" i="3"/>
  <c r="I573" i="3" s="1"/>
  <c r="D574" i="3"/>
  <c r="H573" i="3"/>
  <c r="G573" i="3"/>
  <c r="I572" i="3"/>
  <c r="D572" i="3"/>
  <c r="I571" i="3"/>
  <c r="D571" i="3"/>
  <c r="I570" i="3"/>
  <c r="D570" i="3"/>
  <c r="I569" i="3"/>
  <c r="D569" i="3"/>
  <c r="I568" i="3"/>
  <c r="D568" i="3"/>
  <c r="I567" i="3"/>
  <c r="D567" i="3"/>
  <c r="I566" i="3"/>
  <c r="D566" i="3"/>
  <c r="I565" i="3"/>
  <c r="D565" i="3"/>
  <c r="I564" i="3"/>
  <c r="D564" i="3"/>
  <c r="I563" i="3"/>
  <c r="D563" i="3"/>
  <c r="I562" i="3"/>
  <c r="D562" i="3"/>
  <c r="I561" i="3"/>
  <c r="D561" i="3"/>
  <c r="I560" i="3"/>
  <c r="D560" i="3"/>
  <c r="I559" i="3"/>
  <c r="D559" i="3"/>
  <c r="I558" i="3"/>
  <c r="D558" i="3"/>
  <c r="I557" i="3"/>
  <c r="D557" i="3"/>
  <c r="H556" i="3"/>
  <c r="G556" i="3"/>
  <c r="I555" i="3"/>
  <c r="D555" i="3"/>
  <c r="I554" i="3"/>
  <c r="D554" i="3"/>
  <c r="I553" i="3"/>
  <c r="D553" i="3"/>
  <c r="I552" i="3"/>
  <c r="D552" i="3"/>
  <c r="I551" i="3"/>
  <c r="D551" i="3"/>
  <c r="I550" i="3"/>
  <c r="D550" i="3"/>
  <c r="I549" i="3"/>
  <c r="D549" i="3"/>
  <c r="I548" i="3"/>
  <c r="D548" i="3"/>
  <c r="I547" i="3"/>
  <c r="D547" i="3"/>
  <c r="I546" i="3"/>
  <c r="D546" i="3"/>
  <c r="I545" i="3"/>
  <c r="D545" i="3"/>
  <c r="I544" i="3"/>
  <c r="D544" i="3"/>
  <c r="I543" i="3"/>
  <c r="D543" i="3"/>
  <c r="I542" i="3"/>
  <c r="D542" i="3"/>
  <c r="I541" i="3"/>
  <c r="D541" i="3"/>
  <c r="I540" i="3"/>
  <c r="D540" i="3"/>
  <c r="I539" i="3"/>
  <c r="D539" i="3"/>
  <c r="I538" i="3"/>
  <c r="D538" i="3"/>
  <c r="I537" i="3"/>
  <c r="D537" i="3"/>
  <c r="I536" i="3"/>
  <c r="D536" i="3"/>
  <c r="I535" i="3"/>
  <c r="D535" i="3"/>
  <c r="I534" i="3"/>
  <c r="D534" i="3"/>
  <c r="I533" i="3"/>
  <c r="D533" i="3"/>
  <c r="I532" i="3"/>
  <c r="D532" i="3"/>
  <c r="I531" i="3"/>
  <c r="D531" i="3"/>
  <c r="I530" i="3"/>
  <c r="D530" i="3"/>
  <c r="H529" i="3"/>
  <c r="G529" i="3"/>
  <c r="I528" i="3"/>
  <c r="D528" i="3"/>
  <c r="I527" i="3"/>
  <c r="D527" i="3"/>
  <c r="I526" i="3"/>
  <c r="D526" i="3"/>
  <c r="I525" i="3"/>
  <c r="D525" i="3"/>
  <c r="I524" i="3"/>
  <c r="D524" i="3"/>
  <c r="I523" i="3"/>
  <c r="D523" i="3"/>
  <c r="I522" i="3"/>
  <c r="D522" i="3"/>
  <c r="I521" i="3"/>
  <c r="D521" i="3"/>
  <c r="I520" i="3"/>
  <c r="D520" i="3"/>
  <c r="I519" i="3"/>
  <c r="D519" i="3"/>
  <c r="I518" i="3"/>
  <c r="D518" i="3"/>
  <c r="I517" i="3"/>
  <c r="D517" i="3"/>
  <c r="I516" i="3"/>
  <c r="D516" i="3"/>
  <c r="I515" i="3"/>
  <c r="D515" i="3"/>
  <c r="I514" i="3"/>
  <c r="D514" i="3"/>
  <c r="I513" i="3"/>
  <c r="D513" i="3"/>
  <c r="I512" i="3"/>
  <c r="D512" i="3"/>
  <c r="I511" i="3"/>
  <c r="D511" i="3"/>
  <c r="I510" i="3"/>
  <c r="D510" i="3"/>
  <c r="I509" i="3"/>
  <c r="D509" i="3"/>
  <c r="I508" i="3"/>
  <c r="D508" i="3"/>
  <c r="I507" i="3"/>
  <c r="D507" i="3"/>
  <c r="I506" i="3"/>
  <c r="D506" i="3"/>
  <c r="I505" i="3"/>
  <c r="D505" i="3"/>
  <c r="I504" i="3"/>
  <c r="D504" i="3"/>
  <c r="I503" i="3"/>
  <c r="D503" i="3"/>
  <c r="I502" i="3"/>
  <c r="D502" i="3"/>
  <c r="I501" i="3"/>
  <c r="H501" i="3"/>
  <c r="G501" i="3"/>
  <c r="I500" i="3"/>
  <c r="D500" i="3"/>
  <c r="I499" i="3"/>
  <c r="D499" i="3"/>
  <c r="I498" i="3"/>
  <c r="D498" i="3"/>
  <c r="I497" i="3"/>
  <c r="D497" i="3"/>
  <c r="I496" i="3"/>
  <c r="D496" i="3"/>
  <c r="I495" i="3"/>
  <c r="D495" i="3"/>
  <c r="I494" i="3"/>
  <c r="D494" i="3"/>
  <c r="I493" i="3"/>
  <c r="D493" i="3"/>
  <c r="I492" i="3"/>
  <c r="D492" i="3"/>
  <c r="I491" i="3"/>
  <c r="D491" i="3"/>
  <c r="I490" i="3"/>
  <c r="D490" i="3"/>
  <c r="I489" i="3"/>
  <c r="D489" i="3"/>
  <c r="I488" i="3"/>
  <c r="I487" i="3"/>
  <c r="I486" i="3"/>
  <c r="D486" i="3"/>
  <c r="I485" i="3"/>
  <c r="D485" i="3"/>
  <c r="I484" i="3"/>
  <c r="D484" i="3"/>
  <c r="I483" i="3"/>
  <c r="D483" i="3"/>
  <c r="I482" i="3"/>
  <c r="D482" i="3"/>
  <c r="I481" i="3"/>
  <c r="D481" i="3"/>
  <c r="I480" i="3"/>
  <c r="D480" i="3"/>
  <c r="I479" i="3"/>
  <c r="D479" i="3"/>
  <c r="I478" i="3"/>
  <c r="D478" i="3"/>
  <c r="I477" i="3"/>
  <c r="D477" i="3"/>
  <c r="I476" i="3"/>
  <c r="D476" i="3"/>
  <c r="I475" i="3"/>
  <c r="D475" i="3"/>
  <c r="I474" i="3"/>
  <c r="D474" i="3"/>
  <c r="I473" i="3"/>
  <c r="D473" i="3"/>
  <c r="I472" i="3"/>
  <c r="D472" i="3"/>
  <c r="I471" i="3"/>
  <c r="D471" i="3"/>
  <c r="H470" i="3"/>
  <c r="G470" i="3"/>
  <c r="I469" i="3"/>
  <c r="D469" i="3"/>
  <c r="I468" i="3"/>
  <c r="D468" i="3"/>
  <c r="I467" i="3"/>
  <c r="D467" i="3"/>
  <c r="I466" i="3"/>
  <c r="D466" i="3"/>
  <c r="I465" i="3"/>
  <c r="D465" i="3"/>
  <c r="I464" i="3"/>
  <c r="D464" i="3"/>
  <c r="I463" i="3"/>
  <c r="D463" i="3"/>
  <c r="I462" i="3"/>
  <c r="D462" i="3"/>
  <c r="I461" i="3"/>
  <c r="D461" i="3"/>
  <c r="I460" i="3"/>
  <c r="D460" i="3"/>
  <c r="I459" i="3"/>
  <c r="D459" i="3"/>
  <c r="I458" i="3"/>
  <c r="D458" i="3"/>
  <c r="I457" i="3"/>
  <c r="D457" i="3"/>
  <c r="I456" i="3"/>
  <c r="D456" i="3"/>
  <c r="I455" i="3"/>
  <c r="D455" i="3"/>
  <c r="I454" i="3"/>
  <c r="D454" i="3"/>
  <c r="I453" i="3"/>
  <c r="D453" i="3"/>
  <c r="I452" i="3"/>
  <c r="D452" i="3"/>
  <c r="I451" i="3"/>
  <c r="D451" i="3"/>
  <c r="H450" i="3"/>
  <c r="G450" i="3"/>
  <c r="I449" i="3"/>
  <c r="D449" i="3"/>
  <c r="I448" i="3"/>
  <c r="D448" i="3"/>
  <c r="I447" i="3"/>
  <c r="D447" i="3"/>
  <c r="I446" i="3"/>
  <c r="D446" i="3"/>
  <c r="I445" i="3"/>
  <c r="D445" i="3"/>
  <c r="I444" i="3"/>
  <c r="D444" i="3"/>
  <c r="I443" i="3"/>
  <c r="D443" i="3"/>
  <c r="I442" i="3"/>
  <c r="D442" i="3"/>
  <c r="I441" i="3"/>
  <c r="D441" i="3"/>
  <c r="I440" i="3"/>
  <c r="D440" i="3"/>
  <c r="I439" i="3"/>
  <c r="D439" i="3"/>
  <c r="I438" i="3"/>
  <c r="D438" i="3"/>
  <c r="I437" i="3"/>
  <c r="D437" i="3"/>
  <c r="I436" i="3"/>
  <c r="D436" i="3"/>
  <c r="I435" i="3"/>
  <c r="D435" i="3"/>
  <c r="I434" i="3"/>
  <c r="D434" i="3"/>
  <c r="I433" i="3"/>
  <c r="D433" i="3"/>
  <c r="I432" i="3"/>
  <c r="D432" i="3"/>
  <c r="I431" i="3"/>
  <c r="D431" i="3"/>
  <c r="I430" i="3"/>
  <c r="D430" i="3"/>
  <c r="I429" i="3"/>
  <c r="D429" i="3"/>
  <c r="I428" i="3"/>
  <c r="D428" i="3"/>
  <c r="I427" i="3"/>
  <c r="D427" i="3"/>
  <c r="I426" i="3"/>
  <c r="D426" i="3"/>
  <c r="I425" i="3"/>
  <c r="D425" i="3"/>
  <c r="I424" i="3"/>
  <c r="D424" i="3"/>
  <c r="I423" i="3"/>
  <c r="D423" i="3"/>
  <c r="I422" i="3"/>
  <c r="D422" i="3"/>
  <c r="I421" i="3"/>
  <c r="D421" i="3"/>
  <c r="I420" i="3"/>
  <c r="D420" i="3"/>
  <c r="I419" i="3"/>
  <c r="D419" i="3"/>
  <c r="I418" i="3"/>
  <c r="D418" i="3"/>
  <c r="I417" i="3"/>
  <c r="D417" i="3"/>
  <c r="I416" i="3"/>
  <c r="D416" i="3"/>
  <c r="I415" i="3"/>
  <c r="D415" i="3"/>
  <c r="I414" i="3"/>
  <c r="D414" i="3"/>
  <c r="I413" i="3"/>
  <c r="D413" i="3"/>
  <c r="I412" i="3"/>
  <c r="D412" i="3"/>
  <c r="I411" i="3"/>
  <c r="D411" i="3"/>
  <c r="I410" i="3"/>
  <c r="I409" i="3" s="1"/>
  <c r="D410" i="3"/>
  <c r="H409" i="3"/>
  <c r="G409" i="3"/>
  <c r="I408" i="3"/>
  <c r="D408" i="3"/>
  <c r="I407" i="3"/>
  <c r="D407" i="3"/>
  <c r="I406" i="3"/>
  <c r="D406" i="3"/>
  <c r="I405" i="3"/>
  <c r="D405" i="3"/>
  <c r="I404" i="3"/>
  <c r="D404" i="3"/>
  <c r="I403" i="3"/>
  <c r="D403" i="3"/>
  <c r="I402" i="3"/>
  <c r="D402" i="3"/>
  <c r="I401" i="3"/>
  <c r="D401" i="3"/>
  <c r="I400" i="3"/>
  <c r="D400" i="3"/>
  <c r="I399" i="3"/>
  <c r="D399" i="3"/>
  <c r="I398" i="3"/>
  <c r="D398" i="3"/>
  <c r="I397" i="3"/>
  <c r="D397" i="3"/>
  <c r="I396" i="3"/>
  <c r="D396" i="3"/>
  <c r="I395" i="3"/>
  <c r="I394" i="3" s="1"/>
  <c r="D395" i="3"/>
  <c r="H394" i="3"/>
  <c r="G394" i="3"/>
  <c r="I393" i="3"/>
  <c r="D393" i="3"/>
  <c r="I392" i="3"/>
  <c r="D392" i="3"/>
  <c r="I391" i="3"/>
  <c r="D391" i="3"/>
  <c r="I390" i="3"/>
  <c r="D390" i="3"/>
  <c r="I389" i="3"/>
  <c r="D389" i="3"/>
  <c r="I388" i="3"/>
  <c r="D388" i="3"/>
  <c r="I387" i="3"/>
  <c r="D387" i="3"/>
  <c r="I386" i="3"/>
  <c r="D386" i="3"/>
  <c r="I385" i="3"/>
  <c r="D385" i="3"/>
  <c r="I384" i="3"/>
  <c r="D384" i="3"/>
  <c r="I383" i="3"/>
  <c r="D383" i="3"/>
  <c r="I382" i="3"/>
  <c r="D382" i="3"/>
  <c r="I381" i="3"/>
  <c r="D381" i="3"/>
  <c r="I380" i="3"/>
  <c r="D380" i="3"/>
  <c r="I379" i="3"/>
  <c r="D379" i="3"/>
  <c r="I378" i="3"/>
  <c r="D378" i="3"/>
  <c r="H377" i="3"/>
  <c r="G377" i="3"/>
  <c r="I376" i="3"/>
  <c r="D376" i="3"/>
  <c r="I375" i="3"/>
  <c r="D375" i="3"/>
  <c r="I374" i="3"/>
  <c r="D374" i="3"/>
  <c r="I373" i="3"/>
  <c r="D373" i="3"/>
  <c r="I372" i="3"/>
  <c r="D372" i="3"/>
  <c r="I371" i="3"/>
  <c r="D371" i="3"/>
  <c r="I370" i="3"/>
  <c r="D370" i="3"/>
  <c r="I369" i="3"/>
  <c r="D369" i="3"/>
  <c r="I368" i="3"/>
  <c r="D368" i="3"/>
  <c r="I367" i="3"/>
  <c r="D367" i="3"/>
  <c r="I366" i="3"/>
  <c r="D366" i="3"/>
  <c r="I365" i="3"/>
  <c r="D365" i="3"/>
  <c r="I364" i="3"/>
  <c r="D364" i="3"/>
  <c r="I363" i="3"/>
  <c r="D363" i="3"/>
  <c r="I362" i="3"/>
  <c r="D362" i="3"/>
  <c r="I361" i="3"/>
  <c r="D361" i="3"/>
  <c r="I360" i="3"/>
  <c r="D360" i="3"/>
  <c r="I359" i="3"/>
  <c r="D359" i="3"/>
  <c r="I358" i="3"/>
  <c r="D358" i="3"/>
  <c r="I357" i="3"/>
  <c r="D357" i="3"/>
  <c r="I356" i="3"/>
  <c r="D356" i="3"/>
  <c r="I355" i="3"/>
  <c r="D355" i="3"/>
  <c r="I354" i="3"/>
  <c r="D354" i="3"/>
  <c r="H353" i="3"/>
  <c r="G353" i="3"/>
  <c r="I352" i="3"/>
  <c r="D352" i="3"/>
  <c r="I351" i="3"/>
  <c r="D351" i="3"/>
  <c r="I350" i="3"/>
  <c r="D350" i="3"/>
  <c r="I349" i="3"/>
  <c r="D349" i="3"/>
  <c r="I348" i="3"/>
  <c r="D348" i="3"/>
  <c r="I347" i="3"/>
  <c r="D347" i="3"/>
  <c r="I346" i="3"/>
  <c r="D346" i="3"/>
  <c r="I345" i="3"/>
  <c r="D345" i="3"/>
  <c r="I344" i="3"/>
  <c r="D344" i="3"/>
  <c r="I343" i="3"/>
  <c r="D343" i="3"/>
  <c r="I342" i="3"/>
  <c r="D342" i="3"/>
  <c r="I341" i="3"/>
  <c r="D341" i="3"/>
  <c r="I340" i="3"/>
  <c r="D340" i="3"/>
  <c r="I339" i="3"/>
  <c r="D339" i="3"/>
  <c r="I338" i="3"/>
  <c r="D338" i="3"/>
  <c r="I337" i="3"/>
  <c r="D337" i="3"/>
  <c r="I336" i="3"/>
  <c r="D336" i="3"/>
  <c r="I335" i="3"/>
  <c r="D335" i="3"/>
  <c r="I334" i="3"/>
  <c r="D334" i="3"/>
  <c r="I333" i="3"/>
  <c r="D333" i="3"/>
  <c r="I332" i="3"/>
  <c r="D332" i="3"/>
  <c r="I331" i="3"/>
  <c r="D331" i="3"/>
  <c r="I330" i="3"/>
  <c r="D330" i="3"/>
  <c r="I329" i="3"/>
  <c r="D329" i="3"/>
  <c r="I328" i="3"/>
  <c r="D328" i="3"/>
  <c r="I327" i="3"/>
  <c r="D327" i="3"/>
  <c r="I326" i="3"/>
  <c r="D326" i="3"/>
  <c r="I325" i="3"/>
  <c r="I324" i="3" s="1"/>
  <c r="D325" i="3"/>
  <c r="H324" i="3"/>
  <c r="G324" i="3"/>
  <c r="I323" i="3"/>
  <c r="D323" i="3"/>
  <c r="I322" i="3"/>
  <c r="D322" i="3"/>
  <c r="I321" i="3"/>
  <c r="D321" i="3"/>
  <c r="I320" i="3"/>
  <c r="D320" i="3"/>
  <c r="I319" i="3"/>
  <c r="D319" i="3"/>
  <c r="I318" i="3"/>
  <c r="D318" i="3"/>
  <c r="I317" i="3"/>
  <c r="D317" i="3"/>
  <c r="I316" i="3"/>
  <c r="D316" i="3"/>
  <c r="I315" i="3"/>
  <c r="D315" i="3"/>
  <c r="I314" i="3"/>
  <c r="D314" i="3"/>
  <c r="I313" i="3"/>
  <c r="D313" i="3"/>
  <c r="I312" i="3"/>
  <c r="D312" i="3"/>
  <c r="I311" i="3"/>
  <c r="D311" i="3"/>
  <c r="I310" i="3"/>
  <c r="D310" i="3"/>
  <c r="I309" i="3"/>
  <c r="D309" i="3"/>
  <c r="I308" i="3"/>
  <c r="D308" i="3"/>
  <c r="I307" i="3"/>
  <c r="D307" i="3"/>
  <c r="I306" i="3"/>
  <c r="D306" i="3"/>
  <c r="I305" i="3"/>
  <c r="D305" i="3"/>
  <c r="I304" i="3"/>
  <c r="D304" i="3"/>
  <c r="I303" i="3"/>
  <c r="D303" i="3"/>
  <c r="I302" i="3"/>
  <c r="D302" i="3"/>
  <c r="I301" i="3"/>
  <c r="D301" i="3"/>
  <c r="I300" i="3"/>
  <c r="D300" i="3"/>
  <c r="I299" i="3"/>
  <c r="D299" i="3"/>
  <c r="I298" i="3"/>
  <c r="D298" i="3"/>
  <c r="H297" i="3"/>
  <c r="G297" i="3"/>
  <c r="I296" i="3"/>
  <c r="D296" i="3"/>
  <c r="I295" i="3"/>
  <c r="D295" i="3"/>
  <c r="I294" i="3"/>
  <c r="D294" i="3"/>
  <c r="I293" i="3"/>
  <c r="D293" i="3"/>
  <c r="I292" i="3"/>
  <c r="D292" i="3"/>
  <c r="I291" i="3"/>
  <c r="D291" i="3"/>
  <c r="I290" i="3"/>
  <c r="D290" i="3"/>
  <c r="I289" i="3"/>
  <c r="D289" i="3"/>
  <c r="I288" i="3"/>
  <c r="D288" i="3"/>
  <c r="I287" i="3"/>
  <c r="D287" i="3"/>
  <c r="I286" i="3"/>
  <c r="D286" i="3"/>
  <c r="I285" i="3"/>
  <c r="D285" i="3"/>
  <c r="I284" i="3"/>
  <c r="D284" i="3"/>
  <c r="I283" i="3"/>
  <c r="D283" i="3"/>
  <c r="I282" i="3"/>
  <c r="D282" i="3"/>
  <c r="I281" i="3"/>
  <c r="D281" i="3"/>
  <c r="I280" i="3"/>
  <c r="D280" i="3"/>
  <c r="I279" i="3"/>
  <c r="D279" i="3"/>
  <c r="I278" i="3"/>
  <c r="D278" i="3"/>
  <c r="I277" i="3"/>
  <c r="D277" i="3"/>
  <c r="I276" i="3"/>
  <c r="D276" i="3"/>
  <c r="H275" i="3"/>
  <c r="G275" i="3"/>
  <c r="I274" i="3"/>
  <c r="D274" i="3"/>
  <c r="I273" i="3"/>
  <c r="D273" i="3"/>
  <c r="I272" i="3"/>
  <c r="D272" i="3"/>
  <c r="I271" i="3"/>
  <c r="D271" i="3"/>
  <c r="I270" i="3"/>
  <c r="D270" i="3"/>
  <c r="I269" i="3"/>
  <c r="D269" i="3"/>
  <c r="I268" i="3"/>
  <c r="D268" i="3"/>
  <c r="I267" i="3"/>
  <c r="D267" i="3"/>
  <c r="I266" i="3"/>
  <c r="D266" i="3"/>
  <c r="I265" i="3"/>
  <c r="I263" i="3" s="1"/>
  <c r="D265" i="3"/>
  <c r="I264" i="3"/>
  <c r="D264" i="3"/>
  <c r="H263" i="3"/>
  <c r="G263" i="3"/>
  <c r="I262" i="3"/>
  <c r="D262" i="3"/>
  <c r="I261" i="3"/>
  <c r="D261" i="3"/>
  <c r="I260" i="3"/>
  <c r="D260" i="3"/>
  <c r="I259" i="3"/>
  <c r="D259" i="3"/>
  <c r="I258" i="3"/>
  <c r="D258" i="3"/>
  <c r="I257" i="3"/>
  <c r="I255" i="3" s="1"/>
  <c r="D257" i="3"/>
  <c r="I256" i="3"/>
  <c r="D256" i="3"/>
  <c r="H255" i="3"/>
  <c r="G255" i="3"/>
  <c r="I254" i="3"/>
  <c r="D254" i="3"/>
  <c r="I253" i="3"/>
  <c r="D253" i="3"/>
  <c r="I252" i="3"/>
  <c r="D252" i="3"/>
  <c r="I251" i="3"/>
  <c r="D251" i="3"/>
  <c r="I250" i="3"/>
  <c r="D250" i="3"/>
  <c r="I249" i="3"/>
  <c r="D249" i="3"/>
  <c r="I248" i="3"/>
  <c r="D248" i="3"/>
  <c r="I247" i="3"/>
  <c r="D247" i="3"/>
  <c r="I246" i="3"/>
  <c r="D246" i="3"/>
  <c r="I245" i="3"/>
  <c r="D245" i="3"/>
  <c r="I244" i="3"/>
  <c r="D244" i="3"/>
  <c r="I243" i="3"/>
  <c r="D243" i="3"/>
  <c r="I242" i="3"/>
  <c r="D242" i="3"/>
  <c r="I241" i="3"/>
  <c r="D241" i="3"/>
  <c r="I240" i="3"/>
  <c r="D240" i="3"/>
  <c r="I239" i="3"/>
  <c r="D239" i="3"/>
  <c r="I238" i="3"/>
  <c r="I236" i="3" s="1"/>
  <c r="D238" i="3"/>
  <c r="I237" i="3"/>
  <c r="D237" i="3"/>
  <c r="H236" i="3"/>
  <c r="G236" i="3"/>
  <c r="I235" i="3"/>
  <c r="D235" i="3"/>
  <c r="I234" i="3"/>
  <c r="D234" i="3"/>
  <c r="I233" i="3"/>
  <c r="D233" i="3"/>
  <c r="I232" i="3"/>
  <c r="D232" i="3"/>
  <c r="I231" i="3"/>
  <c r="D231" i="3"/>
  <c r="I230" i="3"/>
  <c r="D230" i="3"/>
  <c r="I229" i="3"/>
  <c r="D229" i="3"/>
  <c r="I228" i="3"/>
  <c r="D228" i="3"/>
  <c r="I227" i="3"/>
  <c r="D227" i="3"/>
  <c r="I226" i="3"/>
  <c r="D226" i="3"/>
  <c r="I225" i="3"/>
  <c r="D225" i="3"/>
  <c r="I224" i="3"/>
  <c r="D224" i="3"/>
  <c r="I223" i="3"/>
  <c r="D223" i="3"/>
  <c r="I222" i="3"/>
  <c r="D222" i="3"/>
  <c r="I221" i="3"/>
  <c r="D221" i="3"/>
  <c r="I220" i="3"/>
  <c r="D220" i="3"/>
  <c r="I219" i="3"/>
  <c r="D219" i="3"/>
  <c r="I218" i="3"/>
  <c r="D218" i="3"/>
  <c r="I217" i="3"/>
  <c r="D217" i="3"/>
  <c r="I216" i="3"/>
  <c r="D216" i="3"/>
  <c r="I215" i="3"/>
  <c r="D215" i="3"/>
  <c r="I214" i="3"/>
  <c r="D214" i="3"/>
  <c r="I213" i="3"/>
  <c r="D213" i="3"/>
  <c r="I212" i="3"/>
  <c r="D212" i="3"/>
  <c r="I211" i="3"/>
  <c r="D211" i="3"/>
  <c r="I210" i="3"/>
  <c r="D210" i="3"/>
  <c r="I209" i="3"/>
  <c r="D209" i="3"/>
  <c r="I208" i="3"/>
  <c r="H208" i="3"/>
  <c r="G208" i="3"/>
  <c r="I207" i="3"/>
  <c r="D207" i="3"/>
  <c r="I206" i="3"/>
  <c r="D206" i="3"/>
  <c r="I205" i="3"/>
  <c r="D205" i="3"/>
  <c r="I204" i="3"/>
  <c r="D204" i="3"/>
  <c r="I203" i="3"/>
  <c r="D203" i="3"/>
  <c r="I202" i="3"/>
  <c r="D202" i="3"/>
  <c r="I201" i="3"/>
  <c r="D201" i="3"/>
  <c r="I200" i="3"/>
  <c r="D200" i="3"/>
  <c r="I199" i="3"/>
  <c r="D199" i="3"/>
  <c r="I198" i="3"/>
  <c r="D198" i="3"/>
  <c r="I197" i="3"/>
  <c r="D197" i="3"/>
  <c r="I196" i="3"/>
  <c r="D196" i="3"/>
  <c r="I195" i="3"/>
  <c r="D195" i="3"/>
  <c r="I194" i="3"/>
  <c r="D194" i="3"/>
  <c r="I193" i="3"/>
  <c r="D193" i="3"/>
  <c r="I192" i="3"/>
  <c r="D192" i="3"/>
  <c r="I191" i="3"/>
  <c r="D191" i="3"/>
  <c r="I190" i="3"/>
  <c r="D190" i="3"/>
  <c r="I189" i="3"/>
  <c r="D189" i="3"/>
  <c r="I188" i="3"/>
  <c r="D188" i="3"/>
  <c r="I187" i="3"/>
  <c r="D187" i="3"/>
  <c r="I186" i="3"/>
  <c r="D186" i="3"/>
  <c r="I185" i="3"/>
  <c r="D185" i="3"/>
  <c r="H184" i="3"/>
  <c r="G184" i="3"/>
  <c r="I183" i="3"/>
  <c r="D183" i="3"/>
  <c r="I182" i="3"/>
  <c r="D182" i="3"/>
  <c r="I181" i="3"/>
  <c r="D181" i="3"/>
  <c r="I180" i="3"/>
  <c r="D180" i="3"/>
  <c r="I179" i="3"/>
  <c r="D179" i="3"/>
  <c r="I178" i="3"/>
  <c r="D178" i="3"/>
  <c r="I177" i="3"/>
  <c r="D177" i="3"/>
  <c r="I176" i="3"/>
  <c r="D176" i="3"/>
  <c r="I175" i="3"/>
  <c r="D175" i="3"/>
  <c r="I174" i="3"/>
  <c r="D174" i="3"/>
  <c r="I173" i="3"/>
  <c r="D173" i="3"/>
  <c r="I172" i="3"/>
  <c r="D172" i="3"/>
  <c r="I171" i="3"/>
  <c r="D171" i="3"/>
  <c r="I170" i="3"/>
  <c r="D170" i="3"/>
  <c r="I169" i="3"/>
  <c r="D169" i="3"/>
  <c r="I168" i="3"/>
  <c r="D168" i="3"/>
  <c r="I167" i="3"/>
  <c r="D167" i="3"/>
  <c r="I166" i="3"/>
  <c r="D166" i="3"/>
  <c r="I165" i="3"/>
  <c r="D165" i="3"/>
  <c r="I164" i="3"/>
  <c r="D164" i="3"/>
  <c r="I163" i="3"/>
  <c r="D163" i="3"/>
  <c r="I162" i="3"/>
  <c r="D162" i="3"/>
  <c r="I161" i="3"/>
  <c r="D161" i="3"/>
  <c r="I160" i="3"/>
  <c r="D160" i="3"/>
  <c r="I159" i="3"/>
  <c r="D159" i="3"/>
  <c r="I158" i="3"/>
  <c r="D158" i="3"/>
  <c r="I157" i="3"/>
  <c r="D157" i="3"/>
  <c r="I156" i="3"/>
  <c r="D156" i="3"/>
  <c r="I155" i="3"/>
  <c r="D155" i="3"/>
  <c r="I154" i="3"/>
  <c r="D154" i="3"/>
  <c r="I153" i="3"/>
  <c r="D153" i="3"/>
  <c r="H152" i="3"/>
  <c r="G152" i="3"/>
  <c r="I151" i="3"/>
  <c r="D151" i="3"/>
  <c r="I150" i="3"/>
  <c r="D150" i="3"/>
  <c r="I149" i="3"/>
  <c r="D149" i="3"/>
  <c r="I148" i="3"/>
  <c r="D148" i="3"/>
  <c r="I147" i="3"/>
  <c r="D147" i="3"/>
  <c r="I146" i="3"/>
  <c r="D146" i="3"/>
  <c r="I145" i="3"/>
  <c r="D145" i="3"/>
  <c r="I144" i="3"/>
  <c r="D144" i="3"/>
  <c r="I143" i="3"/>
  <c r="D143" i="3"/>
  <c r="I142" i="3"/>
  <c r="D142" i="3"/>
  <c r="I141" i="3"/>
  <c r="D141" i="3"/>
  <c r="I140" i="3"/>
  <c r="D140" i="3"/>
  <c r="I139" i="3"/>
  <c r="D139" i="3"/>
  <c r="I138" i="3"/>
  <c r="D138" i="3"/>
  <c r="I137" i="3"/>
  <c r="D137" i="3"/>
  <c r="I136" i="3"/>
  <c r="D136" i="3"/>
  <c r="I135" i="3"/>
  <c r="D135" i="3"/>
  <c r="I134" i="3"/>
  <c r="D134" i="3"/>
  <c r="I133" i="3"/>
  <c r="D133" i="3"/>
  <c r="I132" i="3"/>
  <c r="D132" i="3"/>
  <c r="I131" i="3"/>
  <c r="D131" i="3"/>
  <c r="I130" i="3"/>
  <c r="D130" i="3"/>
  <c r="I129" i="3"/>
  <c r="D129" i="3"/>
  <c r="I128" i="3"/>
  <c r="D128" i="3"/>
  <c r="I127" i="3"/>
  <c r="D127" i="3"/>
  <c r="I126" i="3"/>
  <c r="I124" i="3" s="1"/>
  <c r="D126" i="3"/>
  <c r="I125" i="3"/>
  <c r="D125" i="3"/>
  <c r="H124" i="3"/>
  <c r="G124" i="3"/>
  <c r="I123" i="3"/>
  <c r="D123" i="3"/>
  <c r="I122" i="3"/>
  <c r="D122" i="3"/>
  <c r="I121" i="3"/>
  <c r="D121" i="3"/>
  <c r="I120" i="3"/>
  <c r="D120" i="3"/>
  <c r="I119" i="3"/>
  <c r="D119" i="3"/>
  <c r="I118" i="3"/>
  <c r="D118" i="3"/>
  <c r="I117" i="3"/>
  <c r="D117" i="3"/>
  <c r="I116" i="3"/>
  <c r="D116" i="3"/>
  <c r="I115" i="3"/>
  <c r="D115" i="3"/>
  <c r="I114" i="3"/>
  <c r="D114" i="3"/>
  <c r="I113" i="3"/>
  <c r="D113" i="3"/>
  <c r="I112" i="3"/>
  <c r="D112" i="3"/>
  <c r="I111" i="3"/>
  <c r="D111" i="3"/>
  <c r="I110" i="3"/>
  <c r="D110" i="3"/>
  <c r="I109" i="3"/>
  <c r="D109" i="3"/>
  <c r="I108" i="3"/>
  <c r="D108" i="3"/>
  <c r="I107" i="3"/>
  <c r="D107" i="3"/>
  <c r="I106" i="3"/>
  <c r="I105" i="3" s="1"/>
  <c r="D106" i="3"/>
  <c r="H105" i="3"/>
  <c r="G105" i="3"/>
  <c r="I104" i="3"/>
  <c r="D104" i="3"/>
  <c r="I103" i="3"/>
  <c r="D103" i="3"/>
  <c r="I102" i="3"/>
  <c r="D102" i="3"/>
  <c r="I101" i="3"/>
  <c r="D101" i="3"/>
  <c r="I100" i="3"/>
  <c r="D100" i="3"/>
  <c r="I99" i="3"/>
  <c r="D99" i="3"/>
  <c r="I98" i="3"/>
  <c r="D98" i="3"/>
  <c r="I97" i="3"/>
  <c r="D97" i="3"/>
  <c r="I96" i="3"/>
  <c r="D96" i="3"/>
  <c r="I95" i="3"/>
  <c r="D95" i="3"/>
  <c r="I94" i="3"/>
  <c r="D94" i="3"/>
  <c r="I93" i="3"/>
  <c r="D93" i="3"/>
  <c r="I92" i="3"/>
  <c r="D92" i="3"/>
  <c r="I91" i="3"/>
  <c r="D91" i="3"/>
  <c r="I90" i="3"/>
  <c r="D90" i="3"/>
  <c r="I89" i="3"/>
  <c r="D89" i="3"/>
  <c r="I88" i="3"/>
  <c r="D88" i="3"/>
  <c r="I87" i="3"/>
  <c r="D87" i="3"/>
  <c r="I86" i="3"/>
  <c r="D86" i="3"/>
  <c r="I85" i="3"/>
  <c r="D85" i="3"/>
  <c r="I84" i="3"/>
  <c r="D84" i="3"/>
  <c r="I83" i="3"/>
  <c r="D83" i="3"/>
  <c r="H82" i="3"/>
  <c r="G82" i="3"/>
  <c r="I81" i="3"/>
  <c r="D81" i="3"/>
  <c r="I80" i="3"/>
  <c r="D80" i="3"/>
  <c r="I79" i="3"/>
  <c r="D79" i="3"/>
  <c r="I78" i="3"/>
  <c r="D78" i="3"/>
  <c r="I77" i="3"/>
  <c r="D77" i="3"/>
  <c r="I76" i="3"/>
  <c r="D76" i="3"/>
  <c r="I75" i="3"/>
  <c r="D75" i="3"/>
  <c r="I74" i="3"/>
  <c r="D74" i="3"/>
  <c r="I73" i="3"/>
  <c r="D73" i="3"/>
  <c r="I72" i="3"/>
  <c r="D72" i="3"/>
  <c r="I71" i="3"/>
  <c r="D71" i="3"/>
  <c r="I70" i="3"/>
  <c r="D70" i="3"/>
  <c r="I69" i="3"/>
  <c r="D69" i="3"/>
  <c r="I68" i="3"/>
  <c r="D68" i="3"/>
  <c r="I67" i="3"/>
  <c r="D67" i="3"/>
  <c r="I66" i="3"/>
  <c r="D66" i="3"/>
  <c r="I65" i="3"/>
  <c r="D65" i="3"/>
  <c r="I64" i="3"/>
  <c r="D64" i="3"/>
  <c r="I63" i="3"/>
  <c r="D63" i="3"/>
  <c r="I62" i="3"/>
  <c r="D62" i="3"/>
  <c r="I61" i="3"/>
  <c r="D61" i="3"/>
  <c r="I60" i="3"/>
  <c r="D60" i="3"/>
  <c r="I59" i="3"/>
  <c r="D59" i="3"/>
  <c r="I58" i="3"/>
  <c r="D58" i="3"/>
  <c r="I57" i="3"/>
  <c r="D57" i="3"/>
  <c r="I56" i="3"/>
  <c r="D56" i="3"/>
  <c r="I55" i="3"/>
  <c r="D55" i="3"/>
  <c r="I54" i="3"/>
  <c r="D54" i="3"/>
  <c r="I53" i="3"/>
  <c r="D53" i="3"/>
  <c r="I52" i="3"/>
  <c r="D52" i="3"/>
  <c r="I51" i="3"/>
  <c r="D51" i="3"/>
  <c r="I50" i="3"/>
  <c r="D50" i="3"/>
  <c r="I49" i="3"/>
  <c r="D49" i="3"/>
  <c r="I48" i="3"/>
  <c r="I47" i="3" s="1"/>
  <c r="D48" i="3"/>
  <c r="H47" i="3"/>
  <c r="G47" i="3"/>
  <c r="I46" i="3"/>
  <c r="D46" i="3"/>
  <c r="I45" i="3"/>
  <c r="D45" i="3"/>
  <c r="I44" i="3"/>
  <c r="D44" i="3"/>
  <c r="I43" i="3"/>
  <c r="D43" i="3"/>
  <c r="I42" i="3"/>
  <c r="D42" i="3"/>
  <c r="I41" i="3"/>
  <c r="D41" i="3"/>
  <c r="I40" i="3"/>
  <c r="D40" i="3"/>
  <c r="I39" i="3"/>
  <c r="D39" i="3"/>
  <c r="I38" i="3"/>
  <c r="D38" i="3"/>
  <c r="I37" i="3"/>
  <c r="D37" i="3"/>
  <c r="I36" i="3"/>
  <c r="D36" i="3"/>
  <c r="I35" i="3"/>
  <c r="D35" i="3"/>
  <c r="I34" i="3"/>
  <c r="D34" i="3"/>
  <c r="I33" i="3"/>
  <c r="D33" i="3"/>
  <c r="I32" i="3"/>
  <c r="D32" i="3"/>
  <c r="I31" i="3"/>
  <c r="D31" i="3"/>
  <c r="I30" i="3"/>
  <c r="D30" i="3"/>
  <c r="I29" i="3"/>
  <c r="D29" i="3"/>
  <c r="I28" i="3"/>
  <c r="D28" i="3"/>
  <c r="I27" i="3"/>
  <c r="D27" i="3"/>
  <c r="I26" i="3"/>
  <c r="D26" i="3"/>
  <c r="I25" i="3"/>
  <c r="D25" i="3"/>
  <c r="I24" i="3"/>
  <c r="D24" i="3"/>
  <c r="I23" i="3"/>
  <c r="D23" i="3"/>
  <c r="I22" i="3"/>
  <c r="D22" i="3"/>
  <c r="I21" i="3"/>
  <c r="D21" i="3"/>
  <c r="I20" i="3"/>
  <c r="D20" i="3"/>
  <c r="I19" i="3"/>
  <c r="D19" i="3"/>
  <c r="I18" i="3"/>
  <c r="D18" i="3"/>
  <c r="I17" i="3"/>
  <c r="D17" i="3"/>
  <c r="I16" i="3"/>
  <c r="D16" i="3"/>
  <c r="I15" i="3"/>
  <c r="D15" i="3"/>
  <c r="I14" i="3"/>
  <c r="I12" i="3" s="1"/>
  <c r="D14" i="3"/>
  <c r="I13" i="3"/>
  <c r="D13" i="3"/>
  <c r="H12" i="3"/>
  <c r="G12" i="3"/>
  <c r="I11" i="3"/>
  <c r="D11" i="3"/>
  <c r="I10" i="3"/>
  <c r="D10" i="3"/>
  <c r="I9" i="3"/>
  <c r="D9" i="3"/>
  <c r="I8" i="3"/>
  <c r="D8" i="3"/>
  <c r="I7" i="3"/>
  <c r="I6" i="3" s="1"/>
  <c r="D7" i="3"/>
  <c r="H6" i="3"/>
  <c r="G6" i="3"/>
  <c r="H892" i="3" l="1"/>
  <c r="I470" i="3"/>
  <c r="I780" i="3"/>
  <c r="I82" i="3"/>
  <c r="I152" i="3"/>
  <c r="I184" i="3"/>
  <c r="I275" i="3"/>
  <c r="I297" i="3"/>
  <c r="I377" i="3"/>
  <c r="I450" i="3"/>
  <c r="I587" i="3"/>
  <c r="I715" i="3"/>
  <c r="I753" i="3"/>
  <c r="I882" i="3"/>
  <c r="I529" i="3"/>
  <c r="I556" i="3"/>
  <c r="I662" i="3"/>
  <c r="I830" i="3"/>
  <c r="I837" i="3"/>
  <c r="I353" i="3"/>
  <c r="I872" i="3"/>
  <c r="I892" i="3"/>
  <c r="G872" i="3"/>
  <c r="G892" i="3" s="1"/>
  <c r="E44" i="5" l="1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D6" i="4"/>
  <c r="D7" i="4"/>
  <c r="D8" i="4"/>
  <c r="D9" i="4"/>
  <c r="D10" i="4"/>
  <c r="D5" i="4"/>
  <c r="G65" i="2" l="1"/>
  <c r="H65" i="2" s="1"/>
  <c r="F65" i="2"/>
  <c r="G64" i="2"/>
  <c r="H64" i="2" s="1"/>
  <c r="F64" i="2"/>
  <c r="G63" i="2"/>
  <c r="H63" i="2" s="1"/>
  <c r="F63" i="2"/>
  <c r="G62" i="2"/>
  <c r="H62" i="2" s="1"/>
  <c r="F62" i="2"/>
  <c r="G61" i="2"/>
  <c r="H61" i="2" s="1"/>
  <c r="F61" i="2"/>
  <c r="G60" i="2"/>
  <c r="H60" i="2" s="1"/>
  <c r="F60" i="2"/>
  <c r="G59" i="2"/>
  <c r="H59" i="2" s="1"/>
  <c r="F59" i="2"/>
  <c r="G58" i="2"/>
  <c r="H58" i="2" s="1"/>
  <c r="F58" i="2"/>
  <c r="G57" i="2"/>
  <c r="H57" i="2" s="1"/>
  <c r="F57" i="2"/>
  <c r="G56" i="2"/>
  <c r="H56" i="2" s="1"/>
  <c r="F56" i="2"/>
  <c r="G55" i="2"/>
  <c r="H55" i="2" s="1"/>
  <c r="F55" i="2"/>
  <c r="G54" i="2"/>
  <c r="H54" i="2" s="1"/>
  <c r="F54" i="2"/>
  <c r="G53" i="2"/>
  <c r="H53" i="2" s="1"/>
  <c r="F53" i="2"/>
  <c r="G52" i="2"/>
  <c r="H52" i="2" s="1"/>
  <c r="F52" i="2"/>
  <c r="G51" i="2"/>
  <c r="H51" i="2" s="1"/>
  <c r="F51" i="2"/>
  <c r="G50" i="2"/>
  <c r="H50" i="2" s="1"/>
  <c r="F50" i="2"/>
  <c r="G49" i="2"/>
  <c r="H49" i="2" s="1"/>
  <c r="F49" i="2"/>
  <c r="G48" i="2"/>
  <c r="H48" i="2" s="1"/>
  <c r="F48" i="2"/>
  <c r="G47" i="2"/>
  <c r="H47" i="2" s="1"/>
  <c r="F47" i="2"/>
  <c r="G46" i="2"/>
  <c r="H46" i="2" s="1"/>
  <c r="F46" i="2"/>
  <c r="G45" i="2"/>
  <c r="H45" i="2" s="1"/>
  <c r="F45" i="2"/>
  <c r="G44" i="2"/>
  <c r="H44" i="2" s="1"/>
  <c r="F44" i="2"/>
  <c r="G43" i="2"/>
  <c r="H43" i="2" s="1"/>
  <c r="F43" i="2"/>
  <c r="G42" i="2"/>
  <c r="H42" i="2" s="1"/>
  <c r="F42" i="2"/>
  <c r="G41" i="2"/>
  <c r="H41" i="2" s="1"/>
  <c r="F41" i="2"/>
  <c r="G40" i="2"/>
  <c r="H40" i="2" s="1"/>
  <c r="F40" i="2"/>
  <c r="G39" i="2"/>
  <c r="H39" i="2" s="1"/>
  <c r="F39" i="2"/>
  <c r="G38" i="2"/>
  <c r="H38" i="2" s="1"/>
  <c r="F38" i="2"/>
  <c r="G37" i="2"/>
  <c r="H37" i="2" s="1"/>
  <c r="F37" i="2"/>
  <c r="G36" i="2"/>
  <c r="H36" i="2" s="1"/>
  <c r="F36" i="2"/>
  <c r="G35" i="2"/>
  <c r="H35" i="2" s="1"/>
  <c r="F35" i="2"/>
  <c r="G34" i="2"/>
  <c r="H34" i="2" s="1"/>
  <c r="F34" i="2"/>
  <c r="G33" i="2"/>
  <c r="H33" i="2" s="1"/>
  <c r="F33" i="2"/>
  <c r="G32" i="2"/>
  <c r="H32" i="2" s="1"/>
  <c r="F32" i="2"/>
  <c r="G31" i="2"/>
  <c r="H31" i="2" s="1"/>
  <c r="F31" i="2"/>
  <c r="G30" i="2"/>
  <c r="H30" i="2" s="1"/>
  <c r="F30" i="2"/>
  <c r="G29" i="2"/>
  <c r="H29" i="2" s="1"/>
  <c r="F29" i="2"/>
  <c r="G28" i="2"/>
  <c r="H28" i="2" s="1"/>
  <c r="F28" i="2"/>
  <c r="G27" i="2"/>
  <c r="H27" i="2" s="1"/>
  <c r="F27" i="2"/>
  <c r="G26" i="2"/>
  <c r="H26" i="2" s="1"/>
  <c r="F26" i="2"/>
  <c r="G25" i="2"/>
  <c r="H25" i="2" s="1"/>
  <c r="F25" i="2"/>
  <c r="G24" i="2"/>
  <c r="H24" i="2" s="1"/>
  <c r="F24" i="2"/>
  <c r="G23" i="2"/>
  <c r="H23" i="2" s="1"/>
  <c r="F23" i="2"/>
  <c r="G22" i="2"/>
  <c r="H22" i="2" s="1"/>
  <c r="F22" i="2"/>
  <c r="G21" i="2"/>
  <c r="H21" i="2" s="1"/>
  <c r="F21" i="2"/>
  <c r="G20" i="2"/>
  <c r="H20" i="2" s="1"/>
  <c r="F20" i="2"/>
  <c r="G19" i="2"/>
  <c r="H19" i="2" s="1"/>
  <c r="F19" i="2"/>
  <c r="G18" i="2"/>
  <c r="H18" i="2" s="1"/>
  <c r="F18" i="2"/>
  <c r="G17" i="2"/>
  <c r="H17" i="2" s="1"/>
  <c r="F17" i="2"/>
  <c r="G16" i="2"/>
  <c r="H16" i="2" s="1"/>
  <c r="F16" i="2"/>
  <c r="G15" i="2"/>
  <c r="H15" i="2" s="1"/>
  <c r="F15" i="2"/>
  <c r="G14" i="2"/>
  <c r="H14" i="2" s="1"/>
  <c r="F14" i="2"/>
  <c r="G13" i="2"/>
  <c r="H13" i="2" s="1"/>
  <c r="F13" i="2"/>
  <c r="G12" i="2"/>
  <c r="H12" i="2" s="1"/>
  <c r="F12" i="2"/>
  <c r="G11" i="2"/>
  <c r="H11" i="2" s="1"/>
  <c r="F11" i="2"/>
  <c r="G10" i="2"/>
  <c r="H10" i="2" s="1"/>
  <c r="F10" i="2"/>
  <c r="G9" i="2"/>
  <c r="H9" i="2" s="1"/>
  <c r="F9" i="2"/>
  <c r="G8" i="2"/>
  <c r="H8" i="2" s="1"/>
  <c r="F8" i="2"/>
  <c r="G7" i="2"/>
  <c r="H7" i="2" s="1"/>
  <c r="F7" i="2"/>
  <c r="G6" i="2"/>
  <c r="H6" i="2" s="1"/>
  <c r="F6" i="2"/>
  <c r="G5" i="2"/>
  <c r="H5" i="2" s="1"/>
  <c r="F5" i="2"/>
</calcChain>
</file>

<file path=xl/sharedStrings.xml><?xml version="1.0" encoding="utf-8"?>
<sst xmlns="http://schemas.openxmlformats.org/spreadsheetml/2006/main" count="1790" uniqueCount="1264">
  <si>
    <t>Приложение 2.2 
к Тарифному соглашению 
в системе ОМС Оренбургской области 
на 2020 год от "30 " декабря  2019г.</t>
  </si>
  <si>
    <t>МОЕР</t>
  </si>
  <si>
    <t>Краткое наименование МО</t>
  </si>
  <si>
    <t>КДпвi</t>
  </si>
  <si>
    <t>КУмо</t>
  </si>
  <si>
    <t>КДот</t>
  </si>
  <si>
    <t>СКД</t>
  </si>
  <si>
    <t>расч ПНАi</t>
  </si>
  <si>
    <t>факт ПНАi с уч К попр</t>
  </si>
  <si>
    <t>560002</t>
  </si>
  <si>
    <t>ОРЕНБУРГ ОБЛАСТНАЯ КБ  № 2</t>
  </si>
  <si>
    <t>560014</t>
  </si>
  <si>
    <t>ОРЕНБУРГ ФГБОУ ВО ОРГМУ МИНЗДРАВА</t>
  </si>
  <si>
    <t>560017</t>
  </si>
  <si>
    <t>ОРЕНБУРГ ГБУЗ ГКБ №1</t>
  </si>
  <si>
    <t>560019</t>
  </si>
  <si>
    <t>ОРЕНБУРГ ГАУЗ ГКБ  №3</t>
  </si>
  <si>
    <t>560021</t>
  </si>
  <si>
    <t>ОРЕНБУРГ ГБУЗ ГКБ № 5</t>
  </si>
  <si>
    <t>560022</t>
  </si>
  <si>
    <t>ОРЕНБУРГ ГАУЗ ГКБ  №6</t>
  </si>
  <si>
    <t>560024</t>
  </si>
  <si>
    <t>ОРЕНБУРГ ГАУЗ ДГКБ</t>
  </si>
  <si>
    <t>560026</t>
  </si>
  <si>
    <t>ОРЕНБУРГ ГАУЗ ГКБ ИМ. ПИРОГОВА Н.И.</t>
  </si>
  <si>
    <t>560036</t>
  </si>
  <si>
    <t>ОРСКАЯ ГАУЗ ГБ № 1</t>
  </si>
  <si>
    <t>560032</t>
  </si>
  <si>
    <t>ОРСКАЯ ГАУЗ ГБ № 2</t>
  </si>
  <si>
    <t>560033</t>
  </si>
  <si>
    <t>ОРСКАЯ ГАУЗ ГБ № 3</t>
  </si>
  <si>
    <t>560034</t>
  </si>
  <si>
    <t>ОРСКАЯ ГАУЗ ГБ № 4</t>
  </si>
  <si>
    <t>560035</t>
  </si>
  <si>
    <t>ОРСКАЯ ГАУЗ ГБ № 5</t>
  </si>
  <si>
    <t>560206</t>
  </si>
  <si>
    <t>НОВОТРОИЦК БОЛЬНИЦА СКОРОЙ МЕДИЦИНСКОЙ ПОМОЩИ</t>
  </si>
  <si>
    <t>560041</t>
  </si>
  <si>
    <t>НОВОТРОИЦКАЯ ГАУЗ ДГБ</t>
  </si>
  <si>
    <t>560043</t>
  </si>
  <si>
    <t>МЕДНОГОРСКАЯ ГБ</t>
  </si>
  <si>
    <t>560045</t>
  </si>
  <si>
    <t>БУГУРУСЛАНСКАЯ ГБ</t>
  </si>
  <si>
    <t>560047</t>
  </si>
  <si>
    <t>БУГУРУСЛАНСКАЯ РБ</t>
  </si>
  <si>
    <t>560214</t>
  </si>
  <si>
    <t>БУЗУЛУКСКАЯ БОЛЬНИЦА СКОРОЙ МЕДИЦИНСКОЙ ПОМОЩИ</t>
  </si>
  <si>
    <t>560052</t>
  </si>
  <si>
    <t>АБДУЛИНСКАЯ ГБ</t>
  </si>
  <si>
    <t>560053</t>
  </si>
  <si>
    <t>АДАМОВСКАЯ РБ</t>
  </si>
  <si>
    <t>560054</t>
  </si>
  <si>
    <t>АКБУЛАКСКАЯ РБ</t>
  </si>
  <si>
    <t>560055</t>
  </si>
  <si>
    <t>АЛЕКСАНДРОВСКАЯ РБ</t>
  </si>
  <si>
    <t>560056</t>
  </si>
  <si>
    <t>АСЕКЕЕВСКАЯ РБ</t>
  </si>
  <si>
    <t>560057</t>
  </si>
  <si>
    <t>БЕЛЯЕВСКАЯ РБ</t>
  </si>
  <si>
    <t>560058</t>
  </si>
  <si>
    <t>ГАЙСКАЯ ГБ</t>
  </si>
  <si>
    <t>560059</t>
  </si>
  <si>
    <t>ГРАЧЕВСКАЯ РБ</t>
  </si>
  <si>
    <t>560060</t>
  </si>
  <si>
    <t>ДОМБАРОВСКАЯ РБ</t>
  </si>
  <si>
    <t>560061</t>
  </si>
  <si>
    <t>ИЛЕКСКАЯ РБ</t>
  </si>
  <si>
    <t>560062</t>
  </si>
  <si>
    <t>КВАРКЕНСКАЯ РБ</t>
  </si>
  <si>
    <t>560063</t>
  </si>
  <si>
    <t>КРАСНОГВАРДЕЙСКАЯ РБ</t>
  </si>
  <si>
    <t>560064</t>
  </si>
  <si>
    <t>КУВАНДЫКСКАЯ ГБ</t>
  </si>
  <si>
    <t>560065</t>
  </si>
  <si>
    <t>КУРМАНАЕВСКАЯ РБ</t>
  </si>
  <si>
    <t>560066</t>
  </si>
  <si>
    <t>МАТВЕЕВСКАЯ РБ</t>
  </si>
  <si>
    <t>560067</t>
  </si>
  <si>
    <t>НОВООРСКАЯ РБ</t>
  </si>
  <si>
    <t>560068</t>
  </si>
  <si>
    <t>НОВОСЕРГИЕВСКАЯ РБ</t>
  </si>
  <si>
    <t>560069</t>
  </si>
  <si>
    <t>ОКТЯБРЬСКАЯ РБ</t>
  </si>
  <si>
    <t>560070</t>
  </si>
  <si>
    <t>ОРЕНБУРГСКАЯ РБ</t>
  </si>
  <si>
    <t>560071</t>
  </si>
  <si>
    <t>ПЕРВОМАЙСКАЯ РБ</t>
  </si>
  <si>
    <t>560072</t>
  </si>
  <si>
    <t>ПЕРЕВОЛОЦКАЯ РБ</t>
  </si>
  <si>
    <t>560073</t>
  </si>
  <si>
    <t>ПОНОМАРЕВСКАЯ РБ</t>
  </si>
  <si>
    <t>560074</t>
  </si>
  <si>
    <t>САКМАРСКАЯ  РБ</t>
  </si>
  <si>
    <t>560075</t>
  </si>
  <si>
    <t>САРАКТАШСКАЯ РБ</t>
  </si>
  <si>
    <t>560076</t>
  </si>
  <si>
    <t>СВЕТЛИНСКАЯ РБ</t>
  </si>
  <si>
    <t>560077</t>
  </si>
  <si>
    <t>СЕВЕРНАЯ РБ</t>
  </si>
  <si>
    <t>560078</t>
  </si>
  <si>
    <t>СОЛЬ-ИЛЕЦКАЯ ГБ</t>
  </si>
  <si>
    <t>560079</t>
  </si>
  <si>
    <t>СОРОЧИНСКАЯ ГБ</t>
  </si>
  <si>
    <t>560080</t>
  </si>
  <si>
    <t>ТАШЛИНСКАЯ РБ</t>
  </si>
  <si>
    <t>560081</t>
  </si>
  <si>
    <t>ТОЦКАЯ РБ</t>
  </si>
  <si>
    <t>560082</t>
  </si>
  <si>
    <t>ТЮЛЬГАНСКАЯ РБ</t>
  </si>
  <si>
    <t>560083</t>
  </si>
  <si>
    <t>ШАРЛЫКСКАЯ РБ</t>
  </si>
  <si>
    <t>560084</t>
  </si>
  <si>
    <t>ЯСНЕНСКАЯ ГБ</t>
  </si>
  <si>
    <t>560085</t>
  </si>
  <si>
    <t>СТУДЕНЧЕСКАЯ ПОЛИКЛИНИКА ОГУ</t>
  </si>
  <si>
    <t>560086</t>
  </si>
  <si>
    <t>ОРЕНБУРГ ОКБ НА СТ. ОРЕНБУРГ</t>
  </si>
  <si>
    <t>560087</t>
  </si>
  <si>
    <t>ОРСКАЯ УБ НА СТ. ОРСК</t>
  </si>
  <si>
    <t>560088</t>
  </si>
  <si>
    <t>БУЗУЛУКСКАЯ УЗЛ.  Б-ЦА НА СТ.  БУЗУЛУК</t>
  </si>
  <si>
    <t>560089</t>
  </si>
  <si>
    <t>АБДУЛИНСКАЯ УЗЛ. ПОЛ-КА НА СТ. АБДУЛИНО</t>
  </si>
  <si>
    <t>560096</t>
  </si>
  <si>
    <t>ОРЕНБУРГ ФИЛИАЛ № 3 ФГБУ "426 ВГ" МО РФ</t>
  </si>
  <si>
    <t>560098</t>
  </si>
  <si>
    <t xml:space="preserve">ФКУЗ МСЧ-56 ФСИН РОССИИ </t>
  </si>
  <si>
    <t>560099</t>
  </si>
  <si>
    <t>МСЧ МВД ПО ОРЕНБУРГСКОЙ ОБЛАСТИ</t>
  </si>
  <si>
    <t>560205</t>
  </si>
  <si>
    <t>КДЦ ООО</t>
  </si>
  <si>
    <t>Приложение 1
к соглашению о внесении изменений и дополнений в Тарифное соглашение
в системе ОМС Оренбургской области 
на 2020 год от "30 " октября  2020г.</t>
  </si>
  <si>
    <t>Коэффициенты дифференциации подушевого норматива и подушевые  нормативы финансового обеспечения амбулаторной помощи (ПНАi ) 
на 2020 год для МО-балансодержателей с 01.10.2020г.</t>
  </si>
  <si>
    <t>Приложение 6.2 
к Тарифному соглашению в системе ОМС Оренбургской области на 2020 год  от 30 декабря  2019 г.</t>
  </si>
  <si>
    <t>Группы МО</t>
  </si>
  <si>
    <t>Диапазон средневзвешенного половозрастного коэффициента, в соответствии со значениями которого осуществлялось объединение в группы</t>
  </si>
  <si>
    <t>Средневзвешенные интегрированные коэффициенты дифференциации подушевого норматива</t>
  </si>
  <si>
    <t>Подушевой норматив СМП, рублей</t>
  </si>
  <si>
    <t>группа 1</t>
  </si>
  <si>
    <t>0,9400 - 0,9599</t>
  </si>
  <si>
    <t>группа 2</t>
  </si>
  <si>
    <t>0,9600 - 0,9799</t>
  </si>
  <si>
    <t>группа 3</t>
  </si>
  <si>
    <t>0,9800 - 0,9999</t>
  </si>
  <si>
    <t>группа 4</t>
  </si>
  <si>
    <t>1,0000 - 1,0199</t>
  </si>
  <si>
    <t>группа 5</t>
  </si>
  <si>
    <t>1,0200 -1,0399</t>
  </si>
  <si>
    <t>группа 6</t>
  </si>
  <si>
    <t>1,0400 - 1,0599</t>
  </si>
  <si>
    <t>Средневзвешенные интегрированные коэффициенты дифференциации подушевого норматива и дифференцированные подушевые нормативы (руб/чел/год) финансового обеспечения скорой медицинской помощи, определенные для групп медицинских организаций с 01.10.2020 года</t>
  </si>
  <si>
    <t>Приложение 6.3 
к Тарифному соглашению в системе ОМС Оренбургской области на 2020 год  от 30 декабря  2019 г.</t>
  </si>
  <si>
    <t>Код МОЕР</t>
  </si>
  <si>
    <t>МО</t>
  </si>
  <si>
    <t>СКДпв</t>
  </si>
  <si>
    <t>КДзп</t>
  </si>
  <si>
    <t>КДинт</t>
  </si>
  <si>
    <t>№ группы по СКД</t>
  </si>
  <si>
    <t>СКДинт</t>
  </si>
  <si>
    <t>расч ПНсмп i</t>
  </si>
  <si>
    <t>факт ПНсмп i с уч К попр</t>
  </si>
  <si>
    <t>ГБУЗ "КССМП" г. Оренбурга</t>
  </si>
  <si>
    <t>ГАУЗ "ССМП" г.Орска</t>
  </si>
  <si>
    <t>ГАУЗ "БСМП" г. Новотроицка</t>
  </si>
  <si>
    <t>ГБУЗ "ГБ" г. Медногорска</t>
  </si>
  <si>
    <t>ГБУЗ "ГБ" г.Бугуруслана</t>
  </si>
  <si>
    <t>ГБУЗ "Бугурусланская РБ"</t>
  </si>
  <si>
    <t>ГБУЗ "ББСМП"</t>
  </si>
  <si>
    <t>ГБУЗ "ГБ" г.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</si>
  <si>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</si>
  <si>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</si>
  <si>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</si>
  <si>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</si>
  <si>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</si>
  <si>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"ГБ" г. Гая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</si>
  <si>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</si>
  <si>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</si>
  <si>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</si>
  <si>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</si>
  <si>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</si>
  <si>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"ССМП" г.Кувандыка"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</si>
  <si>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</si>
  <si>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</si>
  <si>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</si>
  <si>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</si>
  <si>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</si>
  <si>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</si>
  <si>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</si>
  <si>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</si>
  <si>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</si>
  <si>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</si>
  <si>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</si>
  <si>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</si>
  <si>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</si>
  <si>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"ГБ" г. Соль-Илецка"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</si>
  <si>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</si>
  <si>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</si>
  <si>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</si>
  <si>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</si>
  <si>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</si>
  <si>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ГБУЗ "ГБ" Г. Ясного</t>
  </si>
  <si>
    <t>Коэффициенты дифференциации подушевого норматива и подушевые  нормативы финансового обеспечения скорой медицинской помощи (ПНсмп i ) на 2020 год с 01.10.2020г.</t>
  </si>
  <si>
    <t>Приложение 2.9 
к Тарифному соглашению в системе ОМС Оренбургской области 
на 2020 год от " 30 " декабря  2019г.</t>
  </si>
  <si>
    <t>Перечень фельдшерских/фельдшерско-акушерских пунктов, дифференцированных по численности обслуживаемого населения, и размер их финансового обеспечения на 2020г.</t>
  </si>
  <si>
    <t>№</t>
  </si>
  <si>
    <t>Наименование ФАП</t>
  </si>
  <si>
    <t>Численность обсл-го населения</t>
  </si>
  <si>
    <t>Соответствие приказу МЗиСР №543н</t>
  </si>
  <si>
    <t>КДн</t>
  </si>
  <si>
    <t>КДк</t>
  </si>
  <si>
    <t>Размер финансового обеспечения на 2020 год *</t>
  </si>
  <si>
    <t>Фактический размер финансового обеспечения **</t>
  </si>
  <si>
    <t>Актуальный месячный размер финансового обеспечения с 01.10.2020</t>
  </si>
  <si>
    <t>ФАП село Блява</t>
  </si>
  <si>
    <t>до 100</t>
  </si>
  <si>
    <t>ФАП село Кидрясово</t>
  </si>
  <si>
    <t>от 100 до 900</t>
  </si>
  <si>
    <t>ФАП село Идельбаево</t>
  </si>
  <si>
    <t>ФАП село Рысаево</t>
  </si>
  <si>
    <t>ФАП поселок Блявтамак</t>
  </si>
  <si>
    <t>Шестайкинский ФАП</t>
  </si>
  <si>
    <t>Чишма-Башский фап</t>
  </si>
  <si>
    <t>Алексеевский ФАП</t>
  </si>
  <si>
    <t>Николаевский ФАП</t>
  </si>
  <si>
    <t>Турхановский ФАП</t>
  </si>
  <si>
    <t>Н-Павлушинский ФАП</t>
  </si>
  <si>
    <t>Саловский ФАП</t>
  </si>
  <si>
    <t>Передовский ФАП</t>
  </si>
  <si>
    <t>Коптяжевский ФАП</t>
  </si>
  <si>
    <t>Вишневский ФАП</t>
  </si>
  <si>
    <t>Рабочий ФАП</t>
  </si>
  <si>
    <t>В-Павлушинский ФАП</t>
  </si>
  <si>
    <t>Козловский ФАП</t>
  </si>
  <si>
    <t>Бестужевский ФАП</t>
  </si>
  <si>
    <t>Старо-Узелинский ФАП</t>
  </si>
  <si>
    <t>Ивановский ФАП</t>
  </si>
  <si>
    <t>Озеровский ФАП</t>
  </si>
  <si>
    <t>Лукинский ФАП</t>
  </si>
  <si>
    <t>Нойкинский ФАП</t>
  </si>
  <si>
    <t>Кокошеевский ФАП</t>
  </si>
  <si>
    <t>Русско-Боклинский ФАП</t>
  </si>
  <si>
    <t>Полибинский ФАП</t>
  </si>
  <si>
    <t>М-Бугурусланский ФАП</t>
  </si>
  <si>
    <t>Старо-Тюринский ФАП</t>
  </si>
  <si>
    <t>Нуштайкинский ФАП</t>
  </si>
  <si>
    <t>Дмитриевский ФАП</t>
  </si>
  <si>
    <t>Пронькинский ФАП</t>
  </si>
  <si>
    <t>Красноярский ФАП</t>
  </si>
  <si>
    <t>Баймаковский ФАП</t>
  </si>
  <si>
    <t>Пониклинский ФАП</t>
  </si>
  <si>
    <t>Благодаровский ФАП</t>
  </si>
  <si>
    <t>Завьяловский ФАП</t>
  </si>
  <si>
    <t>Кирюшинский ФАП</t>
  </si>
  <si>
    <t>Елатомский ФАП</t>
  </si>
  <si>
    <t>Баклановский ФАП</t>
  </si>
  <si>
    <t>Алферовский ФАП</t>
  </si>
  <si>
    <t>Аркаевский ФАП</t>
  </si>
  <si>
    <t>Савельевский ФАП</t>
  </si>
  <si>
    <t>Северная Звезда ФАП</t>
  </si>
  <si>
    <t>Гавриловский ФАП</t>
  </si>
  <si>
    <t>Верхне-Курмейский ФАП</t>
  </si>
  <si>
    <t>Радовский ФАП</t>
  </si>
  <si>
    <t>Васькинский ФАП</t>
  </si>
  <si>
    <t>Захаркинский ФАП</t>
  </si>
  <si>
    <t>Егорьевский ФАП</t>
  </si>
  <si>
    <t>Зериклинский ФАП</t>
  </si>
  <si>
    <t>Степановский ФАП</t>
  </si>
  <si>
    <t>Лесной ФАП</t>
  </si>
  <si>
    <t>Авдеевский ФАП</t>
  </si>
  <si>
    <t>Васильевский ФАП</t>
  </si>
  <si>
    <t>Камыш-Садакский ФАП</t>
  </si>
  <si>
    <t>Булатовский ФАП</t>
  </si>
  <si>
    <t>Петровский ФАП</t>
  </si>
  <si>
    <t>Емантаевский ФАП</t>
  </si>
  <si>
    <t>Исайкинский ФАП</t>
  </si>
  <si>
    <t>Больше-Сурметский ФАП</t>
  </si>
  <si>
    <t>Первомайский ФАП</t>
  </si>
  <si>
    <t>Ново-Тирисский ФАП</t>
  </si>
  <si>
    <t>Абдрахмановский ФАП</t>
  </si>
  <si>
    <t>Нижне-Курмейский ФАП</t>
  </si>
  <si>
    <t>Искринский ФАП</t>
  </si>
  <si>
    <t>Мало-Сурметский ФАП</t>
  </si>
  <si>
    <t>Николькинский ФАП</t>
  </si>
  <si>
    <t>Тирис-Усмановский ФАП</t>
  </si>
  <si>
    <t>Старо-Шалтинский ФАП</t>
  </si>
  <si>
    <t>Чеганлинский ФАП</t>
  </si>
  <si>
    <t>Артемьевский ФАП</t>
  </si>
  <si>
    <t>Ново-Якуповский ФАП</t>
  </si>
  <si>
    <t>Кос-кульский ФАП</t>
  </si>
  <si>
    <t>Слюдяной ФАП</t>
  </si>
  <si>
    <t>Карабутакский ФАП</t>
  </si>
  <si>
    <t>Анеевский ФАП</t>
  </si>
  <si>
    <t>Жуламансайский ФАП</t>
  </si>
  <si>
    <t>Каменецкий ФАП</t>
  </si>
  <si>
    <t>Энбекшинский ФАП</t>
  </si>
  <si>
    <t>Айдырлинский ФАП</t>
  </si>
  <si>
    <t>Нововиницкий ФАП</t>
  </si>
  <si>
    <t>Мещеряковский ФАП</t>
  </si>
  <si>
    <t>Речновский ФАП</t>
  </si>
  <si>
    <t>Кусемский ФАП</t>
  </si>
  <si>
    <t>Андреевский ФАП</t>
  </si>
  <si>
    <t>Джасайский ФАП</t>
  </si>
  <si>
    <t>Обильновский ФАП</t>
  </si>
  <si>
    <t>Нижне-Кийминский ФАП</t>
  </si>
  <si>
    <t>Белопьевский ФАП</t>
  </si>
  <si>
    <t>Юбилейновский ФАП</t>
  </si>
  <si>
    <t>Джарлинский ФАП</t>
  </si>
  <si>
    <t>Совхозный ФАП</t>
  </si>
  <si>
    <t>Брацлавский ФАП</t>
  </si>
  <si>
    <t>Аниховский ФАП</t>
  </si>
  <si>
    <t>ФАП с.Андреевка</t>
  </si>
  <si>
    <t>ФАП п.Акоба</t>
  </si>
  <si>
    <t>ФАП п.Вершиновка</t>
  </si>
  <si>
    <t>ФАП п.Нагумановка</t>
  </si>
  <si>
    <t>ФАП п.Корниловка</t>
  </si>
  <si>
    <t>ФАП п.Бикмурзино</t>
  </si>
  <si>
    <t>ФАП п.Веселый Второй</t>
  </si>
  <si>
    <t>ФАП п.Новоодесское</t>
  </si>
  <si>
    <t>ФАП п.Тамдысай</t>
  </si>
  <si>
    <t>ФАП п.Карповка</t>
  </si>
  <si>
    <t>ФАП п.Васильевка</t>
  </si>
  <si>
    <t>ФАП п.Новогригорьевка</t>
  </si>
  <si>
    <t>ФАП п.Кайракты</t>
  </si>
  <si>
    <t>ФАП п.Веселый Первый</t>
  </si>
  <si>
    <t>ФАП п.Шаповалово</t>
  </si>
  <si>
    <t>ФАП п.Шкуновка</t>
  </si>
  <si>
    <t>ФАП п.Федоровка</t>
  </si>
  <si>
    <t>ФАП п.Новопавловка</t>
  </si>
  <si>
    <t>Украинский</t>
  </si>
  <si>
    <t>Новосспаский</t>
  </si>
  <si>
    <t>Успенский</t>
  </si>
  <si>
    <t>Озерский</t>
  </si>
  <si>
    <t>Комсомольский</t>
  </si>
  <si>
    <t>Михайловский</t>
  </si>
  <si>
    <t>Новоникитинский</t>
  </si>
  <si>
    <t>Юртаевский</t>
  </si>
  <si>
    <t>Каяпкуловский</t>
  </si>
  <si>
    <t>Чебоксаровский</t>
  </si>
  <si>
    <t>Георгиевский</t>
  </si>
  <si>
    <t>Дмитриевский</t>
  </si>
  <si>
    <t>Загорский</t>
  </si>
  <si>
    <t>Зеленорощенский</t>
  </si>
  <si>
    <t>Новоникольский</t>
  </si>
  <si>
    <t>Кутучевский</t>
  </si>
  <si>
    <t>Северный</t>
  </si>
  <si>
    <t>Исянгильдиновский</t>
  </si>
  <si>
    <t>Новомихайловский</t>
  </si>
  <si>
    <t>Яфаровский</t>
  </si>
  <si>
    <t>Марксовский</t>
  </si>
  <si>
    <t>Каменский</t>
  </si>
  <si>
    <t>Петровский</t>
  </si>
  <si>
    <t>Романовский</t>
  </si>
  <si>
    <t>Султакаевский</t>
  </si>
  <si>
    <t>Добринский</t>
  </si>
  <si>
    <t>Тукаевский</t>
  </si>
  <si>
    <t>Мокродольсикй ФАП</t>
  </si>
  <si>
    <t>Курбанаевский ФАП</t>
  </si>
  <si>
    <t>Брянчаниновский ФАП</t>
  </si>
  <si>
    <t>Золотородниковский ФАП</t>
  </si>
  <si>
    <t>Муллануровский ФАП</t>
  </si>
  <si>
    <t>Новокульшариповский ФАП</t>
  </si>
  <si>
    <t>Самаркинский ФАП</t>
  </si>
  <si>
    <t>Сосновский ФАП</t>
  </si>
  <si>
    <t>Думинский ФАП</t>
  </si>
  <si>
    <t>Чапаевский ФАП</t>
  </si>
  <si>
    <t>Филипповский ФАП</t>
  </si>
  <si>
    <t>Мочегаевский ФАП</t>
  </si>
  <si>
    <t>Аксютинский ФАП</t>
  </si>
  <si>
    <t>Кислинский ФАП</t>
  </si>
  <si>
    <t>Мартыновский ФАП</t>
  </si>
  <si>
    <t>Юдинский ФАП</t>
  </si>
  <si>
    <t>Воздвиженский ФАП</t>
  </si>
  <si>
    <t>Старосултангуловский ФАП</t>
  </si>
  <si>
    <t>Баландинский ФАП</t>
  </si>
  <si>
    <t>Лекаревский ФАП</t>
  </si>
  <si>
    <t>Яковлевский ФАП</t>
  </si>
  <si>
    <t>Старомукменевский ФАП</t>
  </si>
  <si>
    <t>ФАП ст. Асекеево</t>
  </si>
  <si>
    <t>Кутлуевский ФАП</t>
  </si>
  <si>
    <t>Рязановский ФАП</t>
  </si>
  <si>
    <t>Новосултангуловский ФАП</t>
  </si>
  <si>
    <t>Старокульшариповский ФАП</t>
  </si>
  <si>
    <t>Заглядинский ФАП</t>
  </si>
  <si>
    <t>от 1500 до 2000</t>
  </si>
  <si>
    <t>Хлеборобный ФАП</t>
  </si>
  <si>
    <t>Сазанский ФАП</t>
  </si>
  <si>
    <t>Новоорловский ФАП</t>
  </si>
  <si>
    <t>Красноуральский ФАП</t>
  </si>
  <si>
    <t>Верхнеозернинский ФАП</t>
  </si>
  <si>
    <t>Листвянский ФАП</t>
  </si>
  <si>
    <t>Блюментальский ФАП</t>
  </si>
  <si>
    <t>Цветочный ФАП</t>
  </si>
  <si>
    <t>Старицкий ФАП</t>
  </si>
  <si>
    <t>Рождественский ФАП</t>
  </si>
  <si>
    <t>Жанаталапский ФАП</t>
  </si>
  <si>
    <t>Херсоновский ФАП</t>
  </si>
  <si>
    <t>Гирьяльский ФАП</t>
  </si>
  <si>
    <t>Междуреченский ФАП</t>
  </si>
  <si>
    <t>Буранчинский ФАП</t>
  </si>
  <si>
    <t>Донской ФАП</t>
  </si>
  <si>
    <t>Алабайтальский ФАП</t>
  </si>
  <si>
    <t>Белогорский ФАП</t>
  </si>
  <si>
    <t>Бурлыкский ФАП</t>
  </si>
  <si>
    <t>Карагачский ФАП</t>
  </si>
  <si>
    <t>Буртинский ФАП</t>
  </si>
  <si>
    <t>Днепровский ФАП</t>
  </si>
  <si>
    <t>Новоактюбинский</t>
  </si>
  <si>
    <t>Белошапский</t>
  </si>
  <si>
    <t>Губерлинский</t>
  </si>
  <si>
    <t>Узембаевский</t>
  </si>
  <si>
    <t>Гайнулинский</t>
  </si>
  <si>
    <t>Новокиевский</t>
  </si>
  <si>
    <t>Ижбердинский</t>
  </si>
  <si>
    <t>Пласковский</t>
  </si>
  <si>
    <t>Уральский</t>
  </si>
  <si>
    <t>Новочеркасский</t>
  </si>
  <si>
    <t>Хмелевский</t>
  </si>
  <si>
    <t>Банненский</t>
  </si>
  <si>
    <t>Лыловский</t>
  </si>
  <si>
    <t>Старохалиловкий</t>
  </si>
  <si>
    <t>Ишкининский</t>
  </si>
  <si>
    <t>Вишневский</t>
  </si>
  <si>
    <t>Нарбулатовский</t>
  </si>
  <si>
    <t>Нововоронежский</t>
  </si>
  <si>
    <t>Писаревский</t>
  </si>
  <si>
    <t>Новопетропавловский</t>
  </si>
  <si>
    <t>Саверовский</t>
  </si>
  <si>
    <t>Поповский</t>
  </si>
  <si>
    <t>Камейкинский</t>
  </si>
  <si>
    <t>Калиновский</t>
  </si>
  <si>
    <t>Репинский</t>
  </si>
  <si>
    <t>Колпакский</t>
  </si>
  <si>
    <t>Новониколаевкий</t>
  </si>
  <si>
    <t>ФАП с.Урицкое</t>
  </si>
  <si>
    <t>ФАП с.Саблино</t>
  </si>
  <si>
    <t>ФАП п.Революционер</t>
  </si>
  <si>
    <t>ФАП с.Ждамировка</t>
  </si>
  <si>
    <t>ФАП с.Абрышкино</t>
  </si>
  <si>
    <t>ФАП с.Малояшкино</t>
  </si>
  <si>
    <t>ФАП п.Подлесный</t>
  </si>
  <si>
    <t>ФАП с.Новоникольское</t>
  </si>
  <si>
    <t>ФАП п.Победа</t>
  </si>
  <si>
    <t>ФАП с.Ягодное</t>
  </si>
  <si>
    <t>ФАП с.Ключи</t>
  </si>
  <si>
    <t>ФАП с.Старояшкино</t>
  </si>
  <si>
    <t>ФАП с.Таллы</t>
  </si>
  <si>
    <t>ФАП с.Ероховка</t>
  </si>
  <si>
    <t>ФАП с.Петрохерсонец</t>
  </si>
  <si>
    <t>ФАП с.Верхнеигнашкино</t>
  </si>
  <si>
    <t>ФАП с.Русскоигнашкино</t>
  </si>
  <si>
    <t>ФАП с.Истемис</t>
  </si>
  <si>
    <t>ФАП с.Камсак</t>
  </si>
  <si>
    <t>ФАП п.Курмансай</t>
  </si>
  <si>
    <t>ФАП п.Караганда</t>
  </si>
  <si>
    <t>ФАП п.Прибрежный</t>
  </si>
  <si>
    <t>ФАП с.Богоявленка</t>
  </si>
  <si>
    <t>ФАП с.Домбаровка</t>
  </si>
  <si>
    <t>ФАП с.Луговое</t>
  </si>
  <si>
    <t>ФАП с.Шутово</t>
  </si>
  <si>
    <t>ФАП с.Крестовка</t>
  </si>
  <si>
    <t>ФАП с.Раздольное</t>
  </si>
  <si>
    <t>ФАП с.Подстепки</t>
  </si>
  <si>
    <t>ФАП с.Затонное</t>
  </si>
  <si>
    <t>ФАП с.Сухоречка</t>
  </si>
  <si>
    <t>ФАП с.Рассыпное</t>
  </si>
  <si>
    <t>ФАП с.Красный Яр</t>
  </si>
  <si>
    <t>ФАП с.Яман</t>
  </si>
  <si>
    <t>ФАП с.Мухраново</t>
  </si>
  <si>
    <t>ФАП с.Гоголевка</t>
  </si>
  <si>
    <t>ФАП п. Комсомольский</t>
  </si>
  <si>
    <t>ФАП с.Сосновка</t>
  </si>
  <si>
    <t>ФАП п. Лесная поляна</t>
  </si>
  <si>
    <t>ФАП с.Березовка</t>
  </si>
  <si>
    <t>ФАП с. Покровка</t>
  </si>
  <si>
    <t>ФАП с.Большевик</t>
  </si>
  <si>
    <t>ФАП с. Максим Горький</t>
  </si>
  <si>
    <t>ФАП с.Верхняя Кардаиловка</t>
  </si>
  <si>
    <t>ФАП с. Кульма</t>
  </si>
  <si>
    <t>ФАП п.Октябрьский</t>
  </si>
  <si>
    <t>ФАП с.Екатериновка</t>
  </si>
  <si>
    <t>ФАП п.Майский</t>
  </si>
  <si>
    <t>ФАП с.Зеленодольск</t>
  </si>
  <si>
    <t>ФАП с.Новооренбург</t>
  </si>
  <si>
    <t>ФАП с.Таналык</t>
  </si>
  <si>
    <t>ФАП с. Просторы</t>
  </si>
  <si>
    <t>ФАП п.Приморск</t>
  </si>
  <si>
    <t>ФАП п.Айдырлинский</t>
  </si>
  <si>
    <t>ФАП с.Аландск</t>
  </si>
  <si>
    <t>ФАП п.Кировск</t>
  </si>
  <si>
    <t>юринск</t>
  </si>
  <si>
    <t>Фрунзенский(мобильный)</t>
  </si>
  <si>
    <t>новопетровка</t>
  </si>
  <si>
    <t>яиково</t>
  </si>
  <si>
    <t>вознесенка</t>
  </si>
  <si>
    <t>Утеево</t>
  </si>
  <si>
    <t>Нижнеильясово</t>
  </si>
  <si>
    <t>верхнеильясово</t>
  </si>
  <si>
    <t>малоюлдашево</t>
  </si>
  <si>
    <t>грачевка</t>
  </si>
  <si>
    <t>староникольское</t>
  </si>
  <si>
    <t>ибряево</t>
  </si>
  <si>
    <t>Бахтиярово</t>
  </si>
  <si>
    <t>юлты</t>
  </si>
  <si>
    <t>Калтан</t>
  </si>
  <si>
    <t>Юговка</t>
  </si>
  <si>
    <t>Пролетарка</t>
  </si>
  <si>
    <t>залесово</t>
  </si>
  <si>
    <t>Староюлдашево</t>
  </si>
  <si>
    <t>преображенка</t>
  </si>
  <si>
    <t>новоюласка</t>
  </si>
  <si>
    <t>Красиково</t>
  </si>
  <si>
    <t>Ишалка</t>
  </si>
  <si>
    <t>кинзелька</t>
  </si>
  <si>
    <t>Токский</t>
  </si>
  <si>
    <t>от 900 до 1500</t>
  </si>
  <si>
    <t>0,75</t>
  </si>
  <si>
    <t>Подольск</t>
  </si>
  <si>
    <t>ГБУЗ "ГБ" г. Кувандыка</t>
  </si>
  <si>
    <t>Айтуарский ФАП</t>
  </si>
  <si>
    <t>Ровный ФАП</t>
  </si>
  <si>
    <t>Жанатанский ФАП</t>
  </si>
  <si>
    <t>Карагай - Покровский ФАП</t>
  </si>
  <si>
    <t>Юлгутлинский ФАП</t>
  </si>
  <si>
    <t>Баш - Канчеровский ФАП</t>
  </si>
  <si>
    <t>Подгорный ФАП</t>
  </si>
  <si>
    <t>Верхне - Назаргуловский ФАП</t>
  </si>
  <si>
    <t>Новоракитянский ФАП</t>
  </si>
  <si>
    <t>Залужный ФАП</t>
  </si>
  <si>
    <t>Совхозно - Саринский ФАП</t>
  </si>
  <si>
    <t>Краснознаменский ФАП</t>
  </si>
  <si>
    <t>Октябрьский ФАП</t>
  </si>
  <si>
    <t>Оноприеновский ФАП</t>
  </si>
  <si>
    <t>Чеботарёвский ФАП</t>
  </si>
  <si>
    <t>Саринский ФАП</t>
  </si>
  <si>
    <t>Никольский ФАП</t>
  </si>
  <si>
    <t>Краснощёковский ФАП</t>
  </si>
  <si>
    <t>Маячный ФАП</t>
  </si>
  <si>
    <t>Новосимбирский ФАП</t>
  </si>
  <si>
    <t>Ново - Саринский ФАП</t>
  </si>
  <si>
    <t>Дубиновский ФАП</t>
  </si>
  <si>
    <t>Мухамедьяровский ФАП</t>
  </si>
  <si>
    <t>Ново-Самарский ФАП</t>
  </si>
  <si>
    <t>Куруильский ФАП</t>
  </si>
  <si>
    <t>Ибрагимовский ФАП</t>
  </si>
  <si>
    <t>Краснояровский ФАП</t>
  </si>
  <si>
    <t>Озерский ФАП</t>
  </si>
  <si>
    <t>Родионовский ФАП</t>
  </si>
  <si>
    <t>Семеновский ФАП</t>
  </si>
  <si>
    <t>Сергеевский ФАП</t>
  </si>
  <si>
    <t>Шабаловский ФАП</t>
  </si>
  <si>
    <t>Кретовский ФАП</t>
  </si>
  <si>
    <t>Суриковский ФАП</t>
  </si>
  <si>
    <t>Федоровский ФАП</t>
  </si>
  <si>
    <t>Байгоровский ФАП</t>
  </si>
  <si>
    <t>Бобровский ФАП</t>
  </si>
  <si>
    <t>Покровский ФАП</t>
  </si>
  <si>
    <t>Грачевский ФАП</t>
  </si>
  <si>
    <t>Гаршинский ФАП</t>
  </si>
  <si>
    <t>Лаврентьевский ФАП</t>
  </si>
  <si>
    <t>Скворцовский ФАП</t>
  </si>
  <si>
    <t>Кутушинский ФАП</t>
  </si>
  <si>
    <t>Михайловский ФАП</t>
  </si>
  <si>
    <t>Кандауровский ФАП</t>
  </si>
  <si>
    <t>Нижненовокутлумбетьевский ФАП</t>
  </si>
  <si>
    <t>Африканский ФАП</t>
  </si>
  <si>
    <t>Александровский ФАП</t>
  </si>
  <si>
    <t>ФАП  п.Высотный</t>
  </si>
  <si>
    <t>Азаматовский ФАП</t>
  </si>
  <si>
    <t>Верхненовокутлумбетьевский ФАП</t>
  </si>
  <si>
    <t>Борискинский ФАП</t>
  </si>
  <si>
    <t>Тимошкинский ФАП</t>
  </si>
  <si>
    <t>Кульчумский ФАП</t>
  </si>
  <si>
    <t>Новоашировский ФАП</t>
  </si>
  <si>
    <t>Кузькинский ФАП</t>
  </si>
  <si>
    <t>Емельяновский ФАП</t>
  </si>
  <si>
    <t>Новоузелинский ФАП</t>
  </si>
  <si>
    <t>Староякуповский ФАП</t>
  </si>
  <si>
    <t>Старокутлумбетьевский ФАП</t>
  </si>
  <si>
    <t>Староашировский ФАП</t>
  </si>
  <si>
    <t>Большестепной ФАП</t>
  </si>
  <si>
    <t>Чиликтинский ФАП</t>
  </si>
  <si>
    <t>Заморский ФАП</t>
  </si>
  <si>
    <t>Скалистый ФАП</t>
  </si>
  <si>
    <t>Можаровский ФАП</t>
  </si>
  <si>
    <t>Тасбулакский ФАП</t>
  </si>
  <si>
    <t>Караганский ФАП</t>
  </si>
  <si>
    <t>Добровольский ФАП</t>
  </si>
  <si>
    <t>Горьковский ФАП</t>
  </si>
  <si>
    <t>Будамшинский ФАП</t>
  </si>
  <si>
    <t>Гранитный ФАП</t>
  </si>
  <si>
    <t>Новоорский ФАП</t>
  </si>
  <si>
    <t>0,5</t>
  </si>
  <si>
    <t>Кумакский ФАП</t>
  </si>
  <si>
    <t>ФАП п. Плодородный</t>
  </si>
  <si>
    <t>ФАП п. Красноглинный</t>
  </si>
  <si>
    <t>ФАП п. Киндельский</t>
  </si>
  <si>
    <t>ФАП с.Нижний Кунакбай</t>
  </si>
  <si>
    <t>ФАП с.Лебяжка</t>
  </si>
  <si>
    <t>ФАП с. Черепаново</t>
  </si>
  <si>
    <t>ФАП с. Приуранка</t>
  </si>
  <si>
    <t>ФАП с.Новородниковка</t>
  </si>
  <si>
    <t>ФАП п.Ростошь</t>
  </si>
  <si>
    <t>ФАП с.Новоахмерово</t>
  </si>
  <si>
    <t>ФАП с. Балейка</t>
  </si>
  <si>
    <t>ФАП с. Ахмерово</t>
  </si>
  <si>
    <t>ФАП с.Измайловка</t>
  </si>
  <si>
    <t>ФАП с. Варшавка</t>
  </si>
  <si>
    <t>ФАП с.Дедово</t>
  </si>
  <si>
    <t>ФАП с.Берестовка</t>
  </si>
  <si>
    <t>ФАП с.Родниковое озеро</t>
  </si>
  <si>
    <t>ФАП п. Привольный</t>
  </si>
  <si>
    <t>ФАП с.Ключевка</t>
  </si>
  <si>
    <t>ФАП с.Мрясово</t>
  </si>
  <si>
    <t>ФАП с.Новокинделька</t>
  </si>
  <si>
    <t>ФАП с. Верхняя Платовка</t>
  </si>
  <si>
    <t>ФАП п.Горный</t>
  </si>
  <si>
    <t>ФАП с. Ржавка</t>
  </si>
  <si>
    <t>ФАП п. Губовский</t>
  </si>
  <si>
    <t>ФАП с. Хлебовка</t>
  </si>
  <si>
    <t>ФАП с. Малахово</t>
  </si>
  <si>
    <t>ФАП с.Козловка</t>
  </si>
  <si>
    <t>ФАП с.Лапаз</t>
  </si>
  <si>
    <t>ФАП с.Кутуш</t>
  </si>
  <si>
    <t>ФАП с.Красная Поляна</t>
  </si>
  <si>
    <t>ФАП с. Хуторка</t>
  </si>
  <si>
    <t>ФАП с.Кувай</t>
  </si>
  <si>
    <t>ФАП с.Барабановка</t>
  </si>
  <si>
    <t>ФАП с.Сузаново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</si>
  <si>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</si>
  <si>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</si>
  <si>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</si>
  <si>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</si>
  <si>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</si>
  <si>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Портновский ФАП</t>
  </si>
  <si>
    <t>Новенский ФАП</t>
  </si>
  <si>
    <t>Новобиккуловский ФАП</t>
  </si>
  <si>
    <t>Взгорьевский ФАП</t>
  </si>
  <si>
    <t>Успенский ФАП</t>
  </si>
  <si>
    <t>Междугорный ФАП</t>
  </si>
  <si>
    <t>Комиссаровский ФАП</t>
  </si>
  <si>
    <t>Биккуловский ФАП</t>
  </si>
  <si>
    <t>Ильинский ФАП</t>
  </si>
  <si>
    <t>Каменский ФАП</t>
  </si>
  <si>
    <t>Белозерский ФАП</t>
  </si>
  <si>
    <t>Бродский ФАП</t>
  </si>
  <si>
    <t>Новотроицкий ФАП</t>
  </si>
  <si>
    <t>Марьевский ФАП</t>
  </si>
  <si>
    <t>2 Имангуловский</t>
  </si>
  <si>
    <t>1 Имангуловский ФАП</t>
  </si>
  <si>
    <t>Нижнегумбетовский ФАП</t>
  </si>
  <si>
    <t>ФАП ж/д разъезд № 20</t>
  </si>
  <si>
    <t>ФАП п.Светлогорка</t>
  </si>
  <si>
    <t>ФАП п. Бакалка</t>
  </si>
  <si>
    <t>ФАП с. Приютово</t>
  </si>
  <si>
    <t>ФАП пос.Чистый</t>
  </si>
  <si>
    <t>ФАП с.Паника</t>
  </si>
  <si>
    <t>Фельдшерский  здравпункт с.Вязовка</t>
  </si>
  <si>
    <t>ФАП  п. Береговой</t>
  </si>
  <si>
    <t>ФАП пос.Старица</t>
  </si>
  <si>
    <t>ФАП с.Струково</t>
  </si>
  <si>
    <t>ФАП х. Чулошников</t>
  </si>
  <si>
    <t>Фельдшерский здравпункт "Золотой квартал" с.Нежинка</t>
  </si>
  <si>
    <t>ФАП с.Зубаревка</t>
  </si>
  <si>
    <t>ФАП с. Архангеловка</t>
  </si>
  <si>
    <t>ФАП п.Соловьевка</t>
  </si>
  <si>
    <t>ФАП п.Пугачевский</t>
  </si>
  <si>
    <t>ФАП с. Репино</t>
  </si>
  <si>
    <t>ФАП п. Яровой</t>
  </si>
  <si>
    <t>ФАП пос. Зауральный</t>
  </si>
  <si>
    <t>ФАП пос. Приуральский</t>
  </si>
  <si>
    <t>ФАП п. Сергиевка</t>
  </si>
  <si>
    <t>ФАП пос. Юный</t>
  </si>
  <si>
    <t>ФАП с. Благословенка</t>
  </si>
  <si>
    <t>ФАП с. Павловка</t>
  </si>
  <si>
    <t>ФАП с. Черноречье</t>
  </si>
  <si>
    <t>ФАП х. Степановский</t>
  </si>
  <si>
    <t>ФАП с.Ивановка «Экодолье»</t>
  </si>
  <si>
    <t>ФАП пос.Экспериментальный</t>
  </si>
  <si>
    <t>0,7</t>
  </si>
  <si>
    <t>ФАП с. Южный Урал</t>
  </si>
  <si>
    <t>от 2200</t>
  </si>
  <si>
    <t>ФАП пос. Ленина</t>
  </si>
  <si>
    <t>Маштаковский ФП</t>
  </si>
  <si>
    <t>Малочаганский ФП</t>
  </si>
  <si>
    <t>Лебедевский ФП</t>
  </si>
  <si>
    <t>Зоревский ФАП</t>
  </si>
  <si>
    <t>Веснянковский ФАП</t>
  </si>
  <si>
    <t>Ветелкинский ФП</t>
  </si>
  <si>
    <t>Осочновский ФАП</t>
  </si>
  <si>
    <t>Заревский ФАП</t>
  </si>
  <si>
    <t>Усовский ФАП</t>
  </si>
  <si>
    <t>Большепрудновский ФП</t>
  </si>
  <si>
    <t>Ляшевский ФАП</t>
  </si>
  <si>
    <t>Ударновский ФП</t>
  </si>
  <si>
    <t>Лучевский ФАП</t>
  </si>
  <si>
    <t>Назаровский ФАП</t>
  </si>
  <si>
    <t>Маеский ФАП</t>
  </si>
  <si>
    <t>Каменский ФП</t>
  </si>
  <si>
    <t>Курлинский ФП</t>
  </si>
  <si>
    <t>Мансуровский ФП</t>
  </si>
  <si>
    <t>Лесопитоминский ФАП</t>
  </si>
  <si>
    <t>Шапошниковский ФП</t>
  </si>
  <si>
    <t>Революционновский ФП</t>
  </si>
  <si>
    <t>Советский ФАП</t>
  </si>
  <si>
    <t>Озерновский ФАП</t>
  </si>
  <si>
    <t>Мирошкинский ФАП</t>
  </si>
  <si>
    <t>Красновский ФАП</t>
  </si>
  <si>
    <t>Рубежинский ФП</t>
  </si>
  <si>
    <t>Соболевский ФАП</t>
  </si>
  <si>
    <t>Судаковский</t>
  </si>
  <si>
    <t>В-Кунакбайский</t>
  </si>
  <si>
    <t>Краснопольский</t>
  </si>
  <si>
    <t>Шуваловский</t>
  </si>
  <si>
    <t>Суворовский</t>
  </si>
  <si>
    <t>Родничный</t>
  </si>
  <si>
    <t>Радовский</t>
  </si>
  <si>
    <t>Алисовский</t>
  </si>
  <si>
    <t>Рычковский</t>
  </si>
  <si>
    <t>Сеннинский</t>
  </si>
  <si>
    <t>Камышовский</t>
  </si>
  <si>
    <t>Кутлумбетовский</t>
  </si>
  <si>
    <t>Абрамовский</t>
  </si>
  <si>
    <t>Капитоновский</t>
  </si>
  <si>
    <t>Филипповский</t>
  </si>
  <si>
    <t>Южный</t>
  </si>
  <si>
    <t>Алмалинский</t>
  </si>
  <si>
    <t>Япрынцевский</t>
  </si>
  <si>
    <t>Татищевскикй</t>
  </si>
  <si>
    <t>Адамовский</t>
  </si>
  <si>
    <t>Садовый</t>
  </si>
  <si>
    <t>Мамалаевский</t>
  </si>
  <si>
    <t>Южно-Уральский</t>
  </si>
  <si>
    <t>II Зубочистинский</t>
  </si>
  <si>
    <t>Кубанский</t>
  </si>
  <si>
    <t>Донецкий</t>
  </si>
  <si>
    <t>Новобогородский ФАП</t>
  </si>
  <si>
    <t>Кирсановский ФАП</t>
  </si>
  <si>
    <t>Дюсметьевский ФАП</t>
  </si>
  <si>
    <t>Борисовский ФАП</t>
  </si>
  <si>
    <t>Романовский ФАП</t>
  </si>
  <si>
    <t>Бесединский ФАП</t>
  </si>
  <si>
    <t>Ключевский ФАП</t>
  </si>
  <si>
    <t>Нижне-Кузлинский ФАП</t>
  </si>
  <si>
    <t>Ефремо-Зыковский ФАП</t>
  </si>
  <si>
    <t>Фадеевский ФАП</t>
  </si>
  <si>
    <t>Равнинный ФАП</t>
  </si>
  <si>
    <t>Максимовский ФАП</t>
  </si>
  <si>
    <t>Демский ФАП</t>
  </si>
  <si>
    <t>Наурузовский  ФАП</t>
  </si>
  <si>
    <t>Петропавловский ФАП</t>
  </si>
  <si>
    <t>ФАП с. Степные Огни</t>
  </si>
  <si>
    <t>Ереминский ФАП</t>
  </si>
  <si>
    <t>Ждановский ФАП</t>
  </si>
  <si>
    <t>Украинский ФАП</t>
  </si>
  <si>
    <t>Тимашевский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</si>
  <si>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</si>
  <si>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</si>
  <si>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</si>
  <si>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</si>
  <si>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Елшанский ФАП</t>
  </si>
  <si>
    <t>Новоселковский ФАП</t>
  </si>
  <si>
    <t>Аблязовский ФАП</t>
  </si>
  <si>
    <t>Татарский Саракташский ФАП</t>
  </si>
  <si>
    <t>Новомихайловский ФАП</t>
  </si>
  <si>
    <t>Новогафаровский ФАП</t>
  </si>
  <si>
    <t>Нижнеаскаровский ФАП</t>
  </si>
  <si>
    <t>Изяк-Никитинский ФАП</t>
  </si>
  <si>
    <t>Кондуровский ФАП</t>
  </si>
  <si>
    <t>Карагузинский ФАП</t>
  </si>
  <si>
    <t>Покурлейский ФАП</t>
  </si>
  <si>
    <t>Камышинский ФАП</t>
  </si>
  <si>
    <t>Студенецкий ФАП</t>
  </si>
  <si>
    <t>Биктимировский ФАП</t>
  </si>
  <si>
    <t>Кульчумовский ФАП</t>
  </si>
  <si>
    <t>Сунарчинский ФАП</t>
  </si>
  <si>
    <t>Островнинский ФАП</t>
  </si>
  <si>
    <t>Екатериновский ФАП</t>
  </si>
  <si>
    <t>Надеждинский ФАП</t>
  </si>
  <si>
    <t>Старосокулакский ФАП</t>
  </si>
  <si>
    <t>Черноотрожский станционный ФАП</t>
  </si>
  <si>
    <t>Шишминский ФАП</t>
  </si>
  <si>
    <t>Второй Александровский ФАП</t>
  </si>
  <si>
    <t>Каировский ФАП</t>
  </si>
  <si>
    <t>Кабанкинский ФАП</t>
  </si>
  <si>
    <t>Новосокулакский ФАП</t>
  </si>
  <si>
    <t>Красногорский ФАП</t>
  </si>
  <si>
    <t>Никитинский ФАП</t>
  </si>
  <si>
    <t>Спасский ФАП</t>
  </si>
  <si>
    <t>Первый Федоровский ФАП</t>
  </si>
  <si>
    <t>ФАП п. Коскуль</t>
  </si>
  <si>
    <t>ФАП п. Актюбинский</t>
  </si>
  <si>
    <t>ФАП п. Первомайский</t>
  </si>
  <si>
    <t>ФАП п. Степной</t>
  </si>
  <si>
    <t>Староверово-Васильевский</t>
  </si>
  <si>
    <t>Михеевский</t>
  </si>
  <si>
    <t>Кызыляровский</t>
  </si>
  <si>
    <t>Новодомосейкинский</t>
  </si>
  <si>
    <t>Кабаевский</t>
  </si>
  <si>
    <t>Жмакинский</t>
  </si>
  <si>
    <t>Шабриновский</t>
  </si>
  <si>
    <t>Нижнечеляевский</t>
  </si>
  <si>
    <t>Камышлинский</t>
  </si>
  <si>
    <t>Ибряевский</t>
  </si>
  <si>
    <t>Новоборискинский</t>
  </si>
  <si>
    <t>Мордово -Добринский</t>
  </si>
  <si>
    <t>Трифоновский</t>
  </si>
  <si>
    <t>Ремчуговский</t>
  </si>
  <si>
    <t>Октябрьский</t>
  </si>
  <si>
    <t>Стародомосейкинский</t>
  </si>
  <si>
    <t>Сергушкинский</t>
  </si>
  <si>
    <t>Большедорожный</t>
  </si>
  <si>
    <t>Красноярский</t>
  </si>
  <si>
    <t>Кряжлинский</t>
  </si>
  <si>
    <t>Тургайский</t>
  </si>
  <si>
    <t>Секретарский</t>
  </si>
  <si>
    <t>Курсковасильевский</t>
  </si>
  <si>
    <t>Староборискинский</t>
  </si>
  <si>
    <t>Русскокандызский</t>
  </si>
  <si>
    <t>Аксенкинский</t>
  </si>
  <si>
    <t>Бакаевский</t>
  </si>
  <si>
    <t>Соковский</t>
  </si>
  <si>
    <t>Талды-Кудукский ФАП</t>
  </si>
  <si>
    <t>Кобловский ФАП</t>
  </si>
  <si>
    <t>Смирновский ФАП</t>
  </si>
  <si>
    <t>ФАП с. Сухоречка</t>
  </si>
  <si>
    <t>Беляевский ФАП</t>
  </si>
  <si>
    <t>Троицкий ФАП</t>
  </si>
  <si>
    <t>ФАП с. Возрождение</t>
  </si>
  <si>
    <t>Егинсайский ФАП</t>
  </si>
  <si>
    <t>ФАП ст. Маячная</t>
  </si>
  <si>
    <t>ФАП с. Казанка</t>
  </si>
  <si>
    <t>ФАП ст. Цвиллинга</t>
  </si>
  <si>
    <t>Перовский ФАП</t>
  </si>
  <si>
    <t>Ащебутакский ФАП</t>
  </si>
  <si>
    <t>Дружбинский ФАП</t>
  </si>
  <si>
    <t>ФАП Кирпичного завода</t>
  </si>
  <si>
    <t>Боевогорский ФАП</t>
  </si>
  <si>
    <t>Новоилецкий ФАП</t>
  </si>
  <si>
    <t>Трудовой ФАП</t>
  </si>
  <si>
    <t>Ветлянский ФАП</t>
  </si>
  <si>
    <t>Тамар-Уткульский ФАП</t>
  </si>
  <si>
    <t>ФАП с. Угольное</t>
  </si>
  <si>
    <t>Изобильненский ФАП</t>
  </si>
  <si>
    <t>Саратовский ФАП</t>
  </si>
  <si>
    <t>Шахтный ФАП</t>
  </si>
  <si>
    <t>Григорьевский ФАП</t>
  </si>
  <si>
    <t>ФАП с. Надежденка</t>
  </si>
  <si>
    <t>ФАП с. Слободка</t>
  </si>
  <si>
    <t>ФАП пос. Рощино</t>
  </si>
  <si>
    <t>ФАП с. Березовка</t>
  </si>
  <si>
    <t>ФАП пос. Сборовский</t>
  </si>
  <si>
    <t>ФАП с. Спасское</t>
  </si>
  <si>
    <t>ФАП с. Михайловка Первая</t>
  </si>
  <si>
    <t>ФАП с. Новобелогорка</t>
  </si>
  <si>
    <t>ФАП с. Ивановка Вторая</t>
  </si>
  <si>
    <t>ФАП с. Троицкое</t>
  </si>
  <si>
    <t>ФАП с. Уран</t>
  </si>
  <si>
    <t>ФАП с. Матвеевка</t>
  </si>
  <si>
    <t>ФАП с. Первокрасное</t>
  </si>
  <si>
    <t>ФАП с. Романовка</t>
  </si>
  <si>
    <t>ФАП пос. Октябрьский</t>
  </si>
  <si>
    <t>ФАП с. Михайловка Вторая</t>
  </si>
  <si>
    <t>ФАП с. Федоровка</t>
  </si>
  <si>
    <t>ФАП С. Пронькино</t>
  </si>
  <si>
    <t>ФАП с. Николаевка</t>
  </si>
  <si>
    <t>ФАП с. Гамалеевка - 1</t>
  </si>
  <si>
    <t>ФАП с. Толкаевка</t>
  </si>
  <si>
    <t>Чернышовский ФАП</t>
  </si>
  <si>
    <t>Курташинский ФАП</t>
  </si>
  <si>
    <t>Западный ФАП</t>
  </si>
  <si>
    <t>Пустобаевский ФАП</t>
  </si>
  <si>
    <t>Новосельновский ФАП</t>
  </si>
  <si>
    <t>Чеботаревский ФАП</t>
  </si>
  <si>
    <t>Мирошинский ФАП</t>
  </si>
  <si>
    <t>Зерновое ФАП</t>
  </si>
  <si>
    <t>Широковский ФАП</t>
  </si>
  <si>
    <t>Жигалинский ФАП</t>
  </si>
  <si>
    <t>Шумаевский ФАП</t>
  </si>
  <si>
    <t>Башировский ФАП</t>
  </si>
  <si>
    <t>Майский ФАП</t>
  </si>
  <si>
    <t>Бурененский ФАП</t>
  </si>
  <si>
    <t>Иртекский ФАП</t>
  </si>
  <si>
    <t>Луговской ФАП</t>
  </si>
  <si>
    <t>Кандалинцевский ФАП</t>
  </si>
  <si>
    <t>Каменноимангуловский ФАП</t>
  </si>
  <si>
    <t>Кузьминский ФАП</t>
  </si>
  <si>
    <t>Коммунарский ФАП</t>
  </si>
  <si>
    <t>Прокуроновский ФАП</t>
  </si>
  <si>
    <t>Шестаковский ФАП</t>
  </si>
  <si>
    <t>Восходящий ФАП</t>
  </si>
  <si>
    <t>Солнечный ФАП</t>
  </si>
  <si>
    <t>Жирновский ФАП</t>
  </si>
  <si>
    <t>Болдыревский ФАП</t>
  </si>
  <si>
    <t>Зареченский ФАП</t>
  </si>
  <si>
    <t>Бородинский ФАП</t>
  </si>
  <si>
    <t>Ранневский ФАП</t>
  </si>
  <si>
    <t>Придолинновский ФАП</t>
  </si>
  <si>
    <t>Вязовский ФАП</t>
  </si>
  <si>
    <t>Новокаменский ФАП</t>
  </si>
  <si>
    <t>Трудовской ФАП</t>
  </si>
  <si>
    <t>Чернояровский ФАП</t>
  </si>
  <si>
    <t>Кинделинский ФАП</t>
  </si>
  <si>
    <t>Сайфутдиновский ФАП</t>
  </si>
  <si>
    <t>Мананниковский ФАП</t>
  </si>
  <si>
    <t>Рябинный ФАП</t>
  </si>
  <si>
    <t>Амерхановский ФАП</t>
  </si>
  <si>
    <t>Марковский ФАП</t>
  </si>
  <si>
    <t>Кундузлутамакский ФАП</t>
  </si>
  <si>
    <t>Саиновский ФАП</t>
  </si>
  <si>
    <t>Любимовский ФАП</t>
  </si>
  <si>
    <t>Нововасильевский ФАП</t>
  </si>
  <si>
    <t>Жидиловский ФАП</t>
  </si>
  <si>
    <t>Задорожный ФАП</t>
  </si>
  <si>
    <t>Логачевский ФАП</t>
  </si>
  <si>
    <t>Преображенский ФАП</t>
  </si>
  <si>
    <t>Приютинский ФАП</t>
  </si>
  <si>
    <t>Невежкинский ФАП</t>
  </si>
  <si>
    <t>Набережный ФАП</t>
  </si>
  <si>
    <t>Злобинский ФАП</t>
  </si>
  <si>
    <t>Ковыляевский ФАП</t>
  </si>
  <si>
    <t>Малоремизенский ФАП</t>
  </si>
  <si>
    <t>Медведский ФАП</t>
  </si>
  <si>
    <t>Молодежный ФАП</t>
  </si>
  <si>
    <t>Павлоантоновский ФАП</t>
  </si>
  <si>
    <t>ФАП с. Кызыл-Мечеть</t>
  </si>
  <si>
    <t>Пристанционный ФАП</t>
  </si>
  <si>
    <t>Калининский ФАП</t>
  </si>
  <si>
    <t>Городецкий ФАП</t>
  </si>
  <si>
    <t>Стретинский ФАП</t>
  </si>
  <si>
    <t>Аустяновский ФАП</t>
  </si>
  <si>
    <t>Варваринский ФАП</t>
  </si>
  <si>
    <t>Астрахановский ФАП</t>
  </si>
  <si>
    <t>Рудненский ФАП</t>
  </si>
  <si>
    <t>Давлеткуловский ФАП</t>
  </si>
  <si>
    <t>Алмалинский ФАП</t>
  </si>
  <si>
    <t>Аллабердинский ФАП</t>
  </si>
  <si>
    <t>Благовещенский ФАП</t>
  </si>
  <si>
    <t>Екатеринославский ФАП</t>
  </si>
  <si>
    <t>Репьевский ФАП</t>
  </si>
  <si>
    <t>Разномойский ФАП</t>
  </si>
  <si>
    <t>Новосергиевский ФАП</t>
  </si>
  <si>
    <t>Владимировский ФАП</t>
  </si>
  <si>
    <t>Зобовский ФАП</t>
  </si>
  <si>
    <t>Урнякский ФАП</t>
  </si>
  <si>
    <t>Колычевский ФАП</t>
  </si>
  <si>
    <t>Юзеевский ФАП</t>
  </si>
  <si>
    <t>Зиреклинский ФАП</t>
  </si>
  <si>
    <t>Ялчкаевский ФАП</t>
  </si>
  <si>
    <t>Новоникольский ФАП</t>
  </si>
  <si>
    <t>Зерклинский ФАП</t>
  </si>
  <si>
    <t>Слоновский ФАП</t>
  </si>
  <si>
    <t>Титовский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</si>
  <si>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</si>
  <si>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</si>
  <si>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</si>
  <si>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</si>
  <si>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Новоархангельский ФАП</t>
  </si>
  <si>
    <t>Кармальский ФАП</t>
  </si>
  <si>
    <t>Казанский ФАП</t>
  </si>
  <si>
    <t>Дубровский ФАП</t>
  </si>
  <si>
    <t>Сарманайский ФАП</t>
  </si>
  <si>
    <t>Новомусинский ФАП</t>
  </si>
  <si>
    <t>ГБУЗ "ГБ" г. Ясного</t>
  </si>
  <si>
    <t>ФАП с. Котансу</t>
  </si>
  <si>
    <t>ФАП п. Кумак</t>
  </si>
  <si>
    <t>ФАП с. Акжарское</t>
  </si>
  <si>
    <t>ФАП п. Новосельский</t>
  </si>
  <si>
    <t>ФАП п.Комарово</t>
  </si>
  <si>
    <t>ФАП с. Еленовка</t>
  </si>
  <si>
    <t>Дубовый Куст</t>
  </si>
  <si>
    <t>Булгаковский ФАП</t>
  </si>
  <si>
    <t>Никифоровский</t>
  </si>
  <si>
    <t>Опытное</t>
  </si>
  <si>
    <t>Старотепловский ФАП</t>
  </si>
  <si>
    <t>Екатериновский</t>
  </si>
  <si>
    <t>Новодубовский ФАП</t>
  </si>
  <si>
    <t>Кировский</t>
  </si>
  <si>
    <t>Рябцевский ФАП</t>
  </si>
  <si>
    <t>Воронцовский ФАП</t>
  </si>
  <si>
    <t>Нижневязовский ФАП</t>
  </si>
  <si>
    <t>Краснослободский ФАП</t>
  </si>
  <si>
    <t>Каменная Сарма</t>
  </si>
  <si>
    <t>Новотепловский ФАП</t>
  </si>
  <si>
    <t>Елховский ФАП</t>
  </si>
  <si>
    <t>Новоелшанский ФАП</t>
  </si>
  <si>
    <t>Алдаркинский ФАП</t>
  </si>
  <si>
    <t>Твердиловский ФАП</t>
  </si>
  <si>
    <t>Лисья Поляна</t>
  </si>
  <si>
    <t>Липовский ФАП</t>
  </si>
  <si>
    <t>Перевозинский ФАП</t>
  </si>
  <si>
    <t>Жилинский ФАП</t>
  </si>
  <si>
    <t>Тупиковский ФАП</t>
  </si>
  <si>
    <t>Колтубановский ФАП</t>
  </si>
  <si>
    <t>Шахматовский ФАП</t>
  </si>
  <si>
    <t>Проскускиринский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</si>
  <si>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</si>
  <si>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</si>
  <si>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</si>
  <si>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</si>
  <si>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ГАУЗ БСМП г.Новотроицка</t>
  </si>
  <si>
    <t>ФАП с.Новоникольск</t>
  </si>
  <si>
    <t>ФАП с.Губерля</t>
  </si>
  <si>
    <t>ФАП с.Пригорное</t>
  </si>
  <si>
    <t>ФАП п.Аккермановка</t>
  </si>
  <si>
    <t>ФАП с.Хабарное</t>
  </si>
  <si>
    <t>ГБУЗ ГКБ № 1 г.Оренбурга</t>
  </si>
  <si>
    <t>ФАП с.Бердянка</t>
  </si>
  <si>
    <t>ГАУЗ ГКБ № 6 г.Оренбурга</t>
  </si>
  <si>
    <t>ФАП «Чистые Пруды»</t>
  </si>
  <si>
    <t>ГАУЗ ГБ № 1 г.Орска</t>
  </si>
  <si>
    <t>ФАП пос. Ора</t>
  </si>
  <si>
    <t>ФАП с.Тукай</t>
  </si>
  <si>
    <t xml:space="preserve">ФАП п. Новоказачий </t>
  </si>
  <si>
    <t>ФАП с.Крыловка</t>
  </si>
  <si>
    <t>ФАП с.Ударник</t>
  </si>
  <si>
    <t>ГАУЗ ГБ № 3 г.Орска</t>
  </si>
  <si>
    <t>ФАП ГАУЗ "ГБ №3" г. Орска</t>
  </si>
  <si>
    <t>от 2000 до 2200</t>
  </si>
  <si>
    <t>ГАУЗ ГБ № 4 г.Орска</t>
  </si>
  <si>
    <t>ФАП пос. Мирный</t>
  </si>
  <si>
    <t>Итого по всем ФАП</t>
  </si>
  <si>
    <t>Приложение 2
к соглашению о внесении изменений и дополнений в Тарифное соглашение в системе ОМС Оренбургской области на 2020 год от "30 " октября  2020г</t>
  </si>
  <si>
    <t>Приложение 3
к соглашению о внесении изменений и дополнений в Тарифное соглашение в системе ОМС Оренбургской области на 2020 год от "30 " октября  2020г</t>
  </si>
  <si>
    <t>Приложение 4
к соглашению о внесении изменений и дополнений в Тарифное соглашение в системе ОМС Оренбургской области на 2020 год от "30 " октября  2020г</t>
  </si>
  <si>
    <t>Приложение 5
к соглашению о внесении изменений и дополнений в Тарифное соглашение в системе ОМС Оренбургской области на 2020 год от "30 " октября  2020г</t>
  </si>
  <si>
    <t>Приложение 3.4 к Тарифному соглашению в системе ОМС Оренбургской области на 2020 год от "30" декабря  2019г.</t>
  </si>
  <si>
    <t>Уровни медицинских организаций или их структурных подразделений,  применяемые при оплате стационарной медицинской помощи по тарифам на основе клинико-статистических групп болезней (КСГ)</t>
  </si>
  <si>
    <t>Медицинские организации</t>
  </si>
  <si>
    <t xml:space="preserve">уровень 1 
подуровень 1 </t>
  </si>
  <si>
    <t xml:space="preserve">уровень 1 
подуровень 2 </t>
  </si>
  <si>
    <t>уровень 2
подуровень 1</t>
  </si>
  <si>
    <t>уровень 2
подуровень 2</t>
  </si>
  <si>
    <t xml:space="preserve">уровень 2
подуровень 3 </t>
  </si>
  <si>
    <t>уровень 3
подуровень 1</t>
  </si>
  <si>
    <t xml:space="preserve">уровень 3
подуровень 2 </t>
  </si>
  <si>
    <t>уровень 3
подуровень 3 (для ФГУ)</t>
  </si>
  <si>
    <t>560001</t>
  </si>
  <si>
    <t>ГБУЗ "Оренбургская областная клиническая больница"</t>
  </si>
  <si>
    <t>РСЦ - кардиологическое отделение для больных с острым инфарктом миокарда;</t>
  </si>
  <si>
    <t>РСЦ - неврологическое для больных с острым нарушением мозгового кровобращения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</si>
  <si>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</si>
  <si>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</si>
  <si>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</si>
  <si>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</si>
  <si>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</si>
  <si>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</si>
  <si>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>Отделение сосудистой хирургии</t>
  </si>
  <si>
    <t xml:space="preserve">Кардиологическое </t>
  </si>
  <si>
    <t xml:space="preserve">Неврологическое </t>
  </si>
  <si>
    <t xml:space="preserve">Кардиоаритмологическое </t>
  </si>
  <si>
    <t xml:space="preserve">Пульмонологическое </t>
  </si>
  <si>
    <t xml:space="preserve">Эндокринологическое </t>
  </si>
  <si>
    <t xml:space="preserve">Нефрологическое </t>
  </si>
  <si>
    <t xml:space="preserve">Ревматологическое </t>
  </si>
  <si>
    <t xml:space="preserve">Гастроэнтерологическое </t>
  </si>
  <si>
    <t>Отделение медицинской реабилитации</t>
  </si>
  <si>
    <t xml:space="preserve">Кардиохирургическое </t>
  </si>
  <si>
    <t>Отделение рентгенхирургических методов диагностики и лечения.</t>
  </si>
  <si>
    <t xml:space="preserve">Гематологическое </t>
  </si>
  <si>
    <t>ГАУЗ "Оренбургская областная клиническая больница № 2"</t>
  </si>
  <si>
    <t>Гинекологическое</t>
  </si>
  <si>
    <t>Неонатологическое</t>
  </si>
  <si>
    <t xml:space="preserve">Аллергологическое </t>
  </si>
  <si>
    <t>Акушерское (для беременных и рожениц)</t>
  </si>
  <si>
    <t>Акушерское (патологии беременности)</t>
  </si>
  <si>
    <t>Колопроктологическое</t>
  </si>
  <si>
    <t>Урологическое</t>
  </si>
  <si>
    <t>Хирургическое</t>
  </si>
  <si>
    <t>Торакальной хирургии</t>
  </si>
  <si>
    <t>Терапевтическое</t>
  </si>
  <si>
    <t>Акушерское дело</t>
  </si>
  <si>
    <t>ГБУЗ "Областная детская клиническая больница"</t>
  </si>
  <si>
    <t>Нефрологическое</t>
  </si>
  <si>
    <t>Кардиологическое</t>
  </si>
  <si>
    <t>Оториноларингологическое</t>
  </si>
  <si>
    <t>Офтальмологическое</t>
  </si>
  <si>
    <t>Педиатрическое</t>
  </si>
  <si>
    <t>Неврология</t>
  </si>
  <si>
    <t>Челюстно-лицевой хирургии</t>
  </si>
  <si>
    <t>Эндокринолагическое</t>
  </si>
  <si>
    <t>Хирургическое (гнойное)</t>
  </si>
  <si>
    <t>Пульмонологическое</t>
  </si>
  <si>
    <t>560004</t>
  </si>
  <si>
    <t>ГБУЗ "Областной Соль-Илецкий центр медицинской реабилитации "</t>
  </si>
  <si>
    <t>медицинская реабилитация</t>
  </si>
  <si>
    <t>Инфекционное (COVID-19)</t>
  </si>
  <si>
    <t>560006</t>
  </si>
  <si>
    <t>Оренбургский филиал ФГАУ "МНТК"Микрохирургия глаза" име-ни академика С.Н. Федорова МЗ РФ</t>
  </si>
  <si>
    <t xml:space="preserve">офтальмологическое </t>
  </si>
  <si>
    <t>560007</t>
  </si>
  <si>
    <t>ГБУЗ "Оренбургский областной клинический онкологический диспансер"</t>
  </si>
  <si>
    <t>Онкологическое (торакальное)</t>
  </si>
  <si>
    <t>Онкологическое (хирургия)</t>
  </si>
  <si>
    <t>Онкологическое (гинекология)</t>
  </si>
  <si>
    <t>Онкологическое (урология)</t>
  </si>
  <si>
    <t>Онкологическое (противоопухолевой лекарственной терапии)</t>
  </si>
  <si>
    <t>Онкологическое (детское отделение)</t>
  </si>
  <si>
    <t>Радиологические</t>
  </si>
  <si>
    <t>560008</t>
  </si>
  <si>
    <t>ГБУЗ "Орский онкологический диспансер"</t>
  </si>
  <si>
    <t>Онкологическое (химиотерапия)</t>
  </si>
  <si>
    <t>560009</t>
  </si>
  <si>
    <t>ГАУЗ "Оренбургский областной клинический кожно-венерологический диспансер"</t>
  </si>
  <si>
    <t>дерматологическое</t>
  </si>
  <si>
    <t>ГБУЗ "Городская клиническая больница № 1" города Оренбурга</t>
  </si>
  <si>
    <t>Токсикологическое</t>
  </si>
  <si>
    <t>Хирургическое 3 уровень</t>
  </si>
  <si>
    <t xml:space="preserve">Гемодиализа </t>
  </si>
  <si>
    <t>Хирургическое 2 уровень</t>
  </si>
  <si>
    <t>560018</t>
  </si>
  <si>
    <t>ГАУЗ "Городская клиническая больница № 2" города Оренбурга</t>
  </si>
  <si>
    <t>Отделение патологии беременности</t>
  </si>
  <si>
    <t>Родовое (для беременных и рожениц, для новорожденных)</t>
  </si>
  <si>
    <t>Инфекционное (COVID-19);</t>
  </si>
  <si>
    <t>ГАУЗ "Городская клиническая больница № 3" города Оренбурга</t>
  </si>
  <si>
    <t>терапевтическое</t>
  </si>
  <si>
    <t>560020</t>
  </si>
  <si>
    <t>ГБУЗ "Городская клиническая больница № 4" города Оренбурга</t>
  </si>
  <si>
    <t>Отделение травматологии (плановой)</t>
  </si>
  <si>
    <t>Отделение  травматологии (экстренной)</t>
  </si>
  <si>
    <t>Ортопедическое отделение</t>
  </si>
  <si>
    <t>Ожоговое отделение</t>
  </si>
  <si>
    <t>ГАУЗ "Городская клиническая больница № 6" города Оренбурга</t>
  </si>
  <si>
    <t>Гастроэнтерологическое</t>
  </si>
  <si>
    <t>560023</t>
  </si>
  <si>
    <t xml:space="preserve">ГБУЗ "Оренбургская областная клиническая инфекционная больница" </t>
  </si>
  <si>
    <t>инфекционное для взрослых</t>
  </si>
  <si>
    <t>инфекционное для детей</t>
  </si>
  <si>
    <t>ГАУЗ "Детская городская клиническая больница" города Оренбурга</t>
  </si>
  <si>
    <t>Неврологическое</t>
  </si>
  <si>
    <t xml:space="preserve">Терапевтическое </t>
  </si>
  <si>
    <t>Медицинская реабилитация</t>
  </si>
  <si>
    <t xml:space="preserve">Онкологическое </t>
  </si>
  <si>
    <t>560025</t>
  </si>
  <si>
    <t xml:space="preserve">ГБУЗ "Оренбургский клинический перинатальный центр" </t>
  </si>
  <si>
    <t>Неонатологическое (пат.новорожд и недоношенных)</t>
  </si>
  <si>
    <t>ГАУЗ "Городская клиническая больница им. Н.И.Пирогова" города Оренбурга</t>
  </si>
  <si>
    <t>Кардиологическое (ПСО)</t>
  </si>
  <si>
    <t>Неврологическое (ПСО)</t>
  </si>
  <si>
    <t>Сердечно-сосудистое</t>
  </si>
  <si>
    <t>Медицинской реабилитации</t>
  </si>
  <si>
    <t>Нейрохирургическое</t>
  </si>
  <si>
    <t>560027</t>
  </si>
  <si>
    <t>ГБУЗ "Областной центр медицинской реабилитации"</t>
  </si>
  <si>
    <t>ГАУЗ "Городская больница № 1" города Орска</t>
  </si>
  <si>
    <t>Эндокринологическое</t>
  </si>
  <si>
    <t>ГАУЗ "Городская больница № 2" города Орска</t>
  </si>
  <si>
    <t>ГАУЗ "Городская больница № 3" города Орска</t>
  </si>
  <si>
    <t>Акушерское (для берем и рожениц)</t>
  </si>
  <si>
    <t>Акушерское (патологии берем)</t>
  </si>
  <si>
    <t>Инфекционное</t>
  </si>
  <si>
    <t>ГАУЗ "Городская больница № 4" города Орска</t>
  </si>
  <si>
    <t>Гематологическое</t>
  </si>
  <si>
    <t>ГАУЗ "Городская больница № 5" города Орска</t>
  </si>
  <si>
    <t>Отоларингологическое</t>
  </si>
  <si>
    <t>ГАУЗ "БСМП" города Новотроицка</t>
  </si>
  <si>
    <t xml:space="preserve">Травматологическое </t>
  </si>
  <si>
    <t xml:space="preserve">Инфекционное </t>
  </si>
  <si>
    <t>Неврологическое для больных с острыми нарушениями мозгового кровообращения (ПСО)</t>
  </si>
  <si>
    <t>кардиологические для больных с острым инфарктом миокарда (ПСО)</t>
  </si>
  <si>
    <t>Диализа</t>
  </si>
  <si>
    <t>ГАУЗ "Детская городская больница" города Новотроицка</t>
  </si>
  <si>
    <t>ГБУЗ "Городская больница" города Медногорска</t>
  </si>
  <si>
    <t>Инфекционное (детское)</t>
  </si>
  <si>
    <t>ГБУЗ "Городская больница" города Бугуруслана</t>
  </si>
  <si>
    <t>Родильное (для беременных и рожениц)</t>
  </si>
  <si>
    <t>Родильное (патология беременности)</t>
  </si>
  <si>
    <t>Онкологическое (лек.терапия)</t>
  </si>
  <si>
    <t xml:space="preserve">Хирургическое  №2 </t>
  </si>
  <si>
    <t>ГБУЗ "Бугурусланская районная больница"</t>
  </si>
  <si>
    <t>Травматологическое</t>
  </si>
  <si>
    <t xml:space="preserve">ГБУЗ "Бузулукская больница скорой медицинской помощи" </t>
  </si>
  <si>
    <t>Родильное (патолгии беременности)</t>
  </si>
  <si>
    <t>кардиологические для больных с инфарктом миокарда (ПСО)</t>
  </si>
  <si>
    <t>неврологические для больных с ОНМК (ПСО)</t>
  </si>
  <si>
    <t>Неонатологическое (патлогии новоржденных и недоношенных)</t>
  </si>
  <si>
    <t>Травматологии и ортопедии</t>
  </si>
  <si>
    <t>Отделение диализа</t>
  </si>
  <si>
    <t>ГБУЗ "Абдулинская районная больница"</t>
  </si>
  <si>
    <t>неврологическое (ПСО)</t>
  </si>
  <si>
    <t>Акушерское (патологии беременности, для беременных и рожениц)</t>
  </si>
  <si>
    <t>ГБУЗ "Адамовская районная больница"</t>
  </si>
  <si>
    <t>Хирургическое, в т.ч. акушерство и гинекология</t>
  </si>
  <si>
    <t>ГБУЗ "Акбулакская районная больница"</t>
  </si>
  <si>
    <t>Родильное (патологии беременности, для беременных и рожениц, для новорожденных)</t>
  </si>
  <si>
    <t>ГБУЗ "Александровская районная больница"</t>
  </si>
  <si>
    <t>ГБУЗ "Асекеевская районная больница"</t>
  </si>
  <si>
    <t>Родильное (патологии беременности, для беременных и рожениц)</t>
  </si>
  <si>
    <t>ГБУЗ  "Беляевская районная больница"</t>
  </si>
  <si>
    <t>Акушерское ( патологии беременности, для беременных и рожениц, гинекологические)</t>
  </si>
  <si>
    <t>ГБУЗ "Грачевская районная больница"</t>
  </si>
  <si>
    <t>Родильное ( патологии беременности,для беременных и рожениц, для новорожденных)</t>
  </si>
  <si>
    <t>ГБУЗ "Домбаровская районная больница"</t>
  </si>
  <si>
    <t>Хирургическоt</t>
  </si>
  <si>
    <t>ГБУЗ "Илекская районная больница"</t>
  </si>
  <si>
    <t>ГАУЗ "Кваркенская районная больница"</t>
  </si>
  <si>
    <t>ГБУЗ "Красногвардейская районная больница"</t>
  </si>
  <si>
    <t>Сосудистое отделение</t>
  </si>
  <si>
    <t>неврологические для больных с острыми нарушениями мозгового кровообращения (ПСО)</t>
  </si>
  <si>
    <t>Родильное (патологии беременности, гинекология)</t>
  </si>
  <si>
    <t>ГБУЗ "Курманаевская районная больница"</t>
  </si>
  <si>
    <t xml:space="preserve">Педиатрическое </t>
  </si>
  <si>
    <t>ГБУЗ "Матвеевская районная больница"</t>
  </si>
  <si>
    <t>Родильное ( патологии беременности, для беременных и рожениц)</t>
  </si>
  <si>
    <t>ГАУЗ "Новоорская районная больница"</t>
  </si>
  <si>
    <t>кардиологическое (ПСО)</t>
  </si>
  <si>
    <t>неврологическо (ПСО)</t>
  </si>
  <si>
    <t>ГБУЗ "Новосергиевская районная больница"</t>
  </si>
  <si>
    <t>ГБУЗ "Октябрьская районная больница"</t>
  </si>
  <si>
    <t xml:space="preserve">терапевтическое </t>
  </si>
  <si>
    <t>неврологические (ПСО)</t>
  </si>
  <si>
    <t xml:space="preserve">педиатрическое </t>
  </si>
  <si>
    <t xml:space="preserve">инфекционное </t>
  </si>
  <si>
    <t>ГАУЗ " Оренбургская районная больница"</t>
  </si>
  <si>
    <t>ГБУЗ "Первомайская районная больница"</t>
  </si>
  <si>
    <t>Родильное (для беременных и рожениц, патологии беременности)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</si>
  <si>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</si>
  <si>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</si>
  <si>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</si>
  <si>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</si>
  <si>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Неврологическо (ПСО)</t>
  </si>
  <si>
    <t>Неврологическое, терапевтическое</t>
  </si>
  <si>
    <t>Родильное (гинекология, для беременных и рожениц, патологии беременности)</t>
  </si>
  <si>
    <t>ГБУЗ "Светлинская районная больница"</t>
  </si>
  <si>
    <t>ГБУЗ "Северная районная больница"</t>
  </si>
  <si>
    <t>ГБУЗ "Соль-Илецкая районная больница"</t>
  </si>
  <si>
    <t>Кардиология</t>
  </si>
  <si>
    <t>Родильное (патологии беременности, для новорожденных)</t>
  </si>
  <si>
    <t>ГБУЗ "Сорочинская районная больница"</t>
  </si>
  <si>
    <t>ГБУЗ "Ташлинская районная больница"</t>
  </si>
  <si>
    <t>Акушерское (патологии беременности, для новорожденных, для беременных и рожениц)</t>
  </si>
  <si>
    <t>ГБУЗ "Тоцкая районная больница"</t>
  </si>
  <si>
    <t>Акушерское (для новорожденных, патологии беременности, для беременных и рожениц)</t>
  </si>
  <si>
    <t>ГБУЗ "Тюльганская районная больница "</t>
  </si>
  <si>
    <t>ГБУЗ "Шарлыкская районная больница"</t>
  </si>
  <si>
    <t>ГБУЗ "Ясненская районная больница"</t>
  </si>
  <si>
    <t>Родильное (патологии беременности)</t>
  </si>
  <si>
    <t>НУЗ "Отделенческая клиническая больница на станции Оренбург открытого акционерного общества "Российские железные дороги"</t>
  </si>
  <si>
    <t>Терапевтическое (эндокринология)</t>
  </si>
  <si>
    <t>Терапевтическое (пульмонология)</t>
  </si>
  <si>
    <t>Хирургическое (травматология)</t>
  </si>
  <si>
    <t>Хирургическое (торакальное)</t>
  </si>
  <si>
    <t>Хирургическое (онкология)</t>
  </si>
  <si>
    <t>Хирургическое (гинекология)</t>
  </si>
  <si>
    <t>Хирургическое (урология)</t>
  </si>
  <si>
    <t>НУЗ "Узловая больница на станции Орск открытого акционерного общества "Российские железные дороги"</t>
  </si>
  <si>
    <t>Филиал № 3 ФГКУ "426 ВГ" МО РФ</t>
  </si>
  <si>
    <t>хирургическое</t>
  </si>
  <si>
    <t>абдоминальной хирургии</t>
  </si>
  <si>
    <t>неврологическое</t>
  </si>
  <si>
    <t>ФКУЗ МСЧ-56 ФСИН России</t>
  </si>
  <si>
    <t>МСЧ МВД по Оренбургской области</t>
  </si>
  <si>
    <t>560090</t>
  </si>
  <si>
    <t>ОАО"Санаторий - профилакторий "Солнечный"</t>
  </si>
  <si>
    <t>560091</t>
  </si>
  <si>
    <t>ОАО"Санаторий "Строитель"</t>
  </si>
  <si>
    <t xml:space="preserve">«ООО ММЦ Клиника «МаксиМед» </t>
  </si>
  <si>
    <t>ГУП Оренбургской области "Санаторий "Южный Урал"\ООО "Санаторий "Южный Урал"</t>
  </si>
  <si>
    <t>ОАО "Санаторий "Дубовая роща"</t>
  </si>
  <si>
    <t xml:space="preserve">ГАУЗ "ООКНД" </t>
  </si>
  <si>
    <t>инфекционное</t>
  </si>
  <si>
    <t xml:space="preserve">ГБУЗ «ООКПБ № 2» </t>
  </si>
  <si>
    <t>ГАУЗ "ООБ № 3"</t>
  </si>
  <si>
    <t>ГАУЗ "ОПБ № 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</si>
</sst>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"/>
    <numFmt numFmtId="165" formatCode="0.0000"/>
    <numFmt numFmtId="166" formatCode="0.000000"/>
    <numFmt numFmtId="167" formatCode="#,##0.000"/>
    <numFmt numFmtId="168" formatCode="0.0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</font>
    <font>
      <sz val="13"/>
      <color rgb="FF000000"/>
      <name val="Times New Roman"/>
      <family val="1"/>
      <charset val="204"/>
    </font>
    <font>
      <sz val="10"/>
      <color indexed="59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1"/>
    </font>
    <font>
      <sz val="11"/>
      <name val="Calibri"/>
      <family val="2"/>
      <charset val="204"/>
    </font>
    <font>
      <sz val="11"/>
      <name val="Arial"/>
      <family val="2"/>
      <charset val="204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4" fillId="0" borderId="0"/>
    <xf numFmtId="0" fontId="4" fillId="0" borderId="0"/>
    <xf numFmtId="0" fontId="12" fillId="0" borderId="0"/>
    <xf numFmtId="0" fontId="17" fillId="0" borderId="0"/>
    <xf numFmtId="0" fontId="1" fillId="0" borderId="0"/>
    <xf numFmtId="0" fontId="1" fillId="0" borderId="0"/>
    <xf numFmtId="0" fontId="22" fillId="0" borderId="0"/>
  </cellStyleXfs>
  <cellXfs count="155">
    <xf numFmtId="0" fontId="0" fillId="0" borderId="0" xfId="0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/>
    <xf numFmtId="0" fontId="3" fillId="0" borderId="2" xfId="2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4" fillId="0" borderId="2" xfId="2" applyNumberFormat="1" applyFont="1" applyFill="1" applyBorder="1" applyAlignment="1">
      <alignment horizontal="left" vertical="top"/>
    </xf>
    <xf numFmtId="0" fontId="4" fillId="0" borderId="2" xfId="1" applyNumberFormat="1" applyFont="1" applyFill="1" applyBorder="1" applyAlignment="1">
      <alignment horizontal="left" wrapText="1"/>
    </xf>
    <xf numFmtId="164" fontId="4" fillId="0" borderId="2" xfId="1" applyNumberFormat="1" applyFont="1" applyFill="1" applyBorder="1"/>
    <xf numFmtId="4" fontId="4" fillId="0" borderId="2" xfId="1" applyNumberFormat="1" applyFont="1" applyFill="1" applyBorder="1"/>
    <xf numFmtId="2" fontId="4" fillId="0" borderId="2" xfId="1" applyNumberFormat="1" applyFont="1" applyFill="1" applyBorder="1"/>
    <xf numFmtId="165" fontId="4" fillId="0" borderId="0" xfId="1" applyNumberFormat="1" applyFont="1" applyFill="1"/>
    <xf numFmtId="0" fontId="4" fillId="0" borderId="0" xfId="1" applyFont="1" applyFill="1" applyAlignment="1">
      <alignment vertical="center"/>
    </xf>
    <xf numFmtId="164" fontId="4" fillId="0" borderId="0" xfId="1" applyNumberFormat="1" applyFont="1" applyFill="1"/>
    <xf numFmtId="4" fontId="5" fillId="0" borderId="0" xfId="3" applyNumberFormat="1" applyFont="1" applyAlignment="1">
      <alignment horizontal="center" vertical="center" wrapText="1"/>
    </xf>
    <xf numFmtId="0" fontId="4" fillId="0" borderId="0" xfId="3" applyFont="1" applyFill="1" applyAlignment="1">
      <alignment vertical="center" wrapText="1"/>
    </xf>
    <xf numFmtId="4" fontId="5" fillId="0" borderId="2" xfId="3" applyNumberFormat="1" applyFont="1" applyBorder="1" applyAlignment="1">
      <alignment horizontal="center" vertical="center" wrapText="1"/>
    </xf>
    <xf numFmtId="4" fontId="5" fillId="0" borderId="2" xfId="3" applyNumberFormat="1" applyFont="1" applyBorder="1" applyAlignment="1">
      <alignment horizontal="left" vertical="center" wrapText="1"/>
    </xf>
    <xf numFmtId="0" fontId="4" fillId="0" borderId="0" xfId="3" applyFont="1" applyFill="1"/>
    <xf numFmtId="166" fontId="4" fillId="0" borderId="0" xfId="3" applyNumberFormat="1" applyFont="1" applyFill="1" applyAlignment="1">
      <alignment wrapText="1"/>
    </xf>
    <xf numFmtId="0" fontId="7" fillId="0" borderId="2" xfId="2" applyNumberFormat="1" applyFont="1" applyFill="1" applyBorder="1" applyAlignment="1">
      <alignment horizontal="center" vertical="center" wrapText="1"/>
    </xf>
    <xf numFmtId="164" fontId="8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9" fillId="0" borderId="2" xfId="2" applyNumberFormat="1" applyFont="1" applyFill="1" applyBorder="1" applyAlignment="1">
      <alignment vertical="center"/>
    </xf>
    <xf numFmtId="164" fontId="8" fillId="0" borderId="2" xfId="3" applyNumberFormat="1" applyFont="1" applyFill="1" applyBorder="1"/>
    <xf numFmtId="167" fontId="8" fillId="0" borderId="2" xfId="3" applyNumberFormat="1" applyFont="1" applyFill="1" applyBorder="1"/>
    <xf numFmtId="165" fontId="4" fillId="0" borderId="2" xfId="3" applyNumberFormat="1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center" vertical="center" wrapText="1"/>
    </xf>
    <xf numFmtId="2" fontId="4" fillId="0" borderId="2" xfId="3" applyNumberFormat="1" applyFont="1" applyFill="1" applyBorder="1"/>
    <xf numFmtId="0" fontId="4" fillId="0" borderId="0" xfId="3" applyFont="1" applyFill="1" applyAlignment="1">
      <alignment wrapText="1"/>
    </xf>
    <xf numFmtId="164" fontId="5" fillId="0" borderId="2" xfId="3" applyNumberFormat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Alignment="1">
      <alignment horizontal="center" vertical="center" wrapText="1"/>
    </xf>
    <xf numFmtId="0" fontId="2" fillId="0" borderId="0" xfId="3" applyFont="1" applyFill="1"/>
    <xf numFmtId="0" fontId="8" fillId="0" borderId="0" xfId="0" applyFont="1" applyFill="1"/>
    <xf numFmtId="0" fontId="8" fillId="0" borderId="2" xfId="0" applyFont="1" applyFill="1" applyBorder="1"/>
    <xf numFmtId="0" fontId="1" fillId="0" borderId="2" xfId="4" applyFont="1" applyFill="1" applyBorder="1" applyAlignment="1">
      <alignment horizontal="center" vertical="center" wrapText="1"/>
    </xf>
    <xf numFmtId="3" fontId="1" fillId="0" borderId="2" xfId="4" applyNumberFormat="1" applyFont="1" applyFill="1" applyBorder="1" applyAlignment="1">
      <alignment horizontal="center" vertical="center" wrapText="1"/>
    </xf>
    <xf numFmtId="168" fontId="1" fillId="0" borderId="2" xfId="4" applyNumberFormat="1" applyFont="1" applyFill="1" applyBorder="1" applyAlignment="1">
      <alignment horizontal="center" vertical="center" wrapText="1"/>
    </xf>
    <xf numFmtId="2" fontId="1" fillId="0" borderId="2" xfId="4" applyNumberFormat="1" applyFont="1" applyFill="1" applyBorder="1" applyAlignment="1">
      <alignment horizontal="center" vertical="center" wrapText="1"/>
    </xf>
    <xf numFmtId="3" fontId="1" fillId="0" borderId="3" xfId="4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3" fillId="0" borderId="2" xfId="2" applyNumberFormat="1" applyFont="1" applyFill="1" applyBorder="1" applyAlignment="1">
      <alignment wrapText="1"/>
    </xf>
    <xf numFmtId="3" fontId="13" fillId="0" borderId="2" xfId="0" applyNumberFormat="1" applyFont="1" applyFill="1" applyBorder="1"/>
    <xf numFmtId="3" fontId="13" fillId="0" borderId="3" xfId="0" applyNumberFormat="1" applyFont="1" applyFill="1" applyBorder="1"/>
    <xf numFmtId="0" fontId="1" fillId="0" borderId="2" xfId="2" applyNumberFormat="1" applyFont="1" applyFill="1" applyBorder="1" applyAlignment="1">
      <alignment vertical="top" wrapText="1"/>
    </xf>
    <xf numFmtId="168" fontId="8" fillId="0" borderId="2" xfId="0" applyNumberFormat="1" applyFont="1" applyFill="1" applyBorder="1" applyAlignment="1">
      <alignment horizontal="center"/>
    </xf>
    <xf numFmtId="3" fontId="8" fillId="0" borderId="2" xfId="0" applyNumberFormat="1" applyFont="1" applyFill="1" applyBorder="1"/>
    <xf numFmtId="3" fontId="8" fillId="0" borderId="3" xfId="0" applyNumberFormat="1" applyFont="1" applyFill="1" applyBorder="1"/>
    <xf numFmtId="3" fontId="8" fillId="0" borderId="0" xfId="0" applyNumberFormat="1" applyFont="1" applyFill="1" applyBorder="1"/>
    <xf numFmtId="0" fontId="14" fillId="0" borderId="2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horizontal="center"/>
    </xf>
    <xf numFmtId="2" fontId="8" fillId="0" borderId="2" xfId="4" applyNumberFormat="1" applyFont="1" applyFill="1" applyBorder="1"/>
    <xf numFmtId="0" fontId="0" fillId="0" borderId="0" xfId="0" applyFill="1"/>
    <xf numFmtId="0" fontId="15" fillId="0" borderId="2" xfId="0" applyFont="1" applyFill="1" applyBorder="1" applyAlignment="1">
      <alignment wrapText="1"/>
    </xf>
    <xf numFmtId="1" fontId="13" fillId="0" borderId="7" xfId="4" applyNumberFormat="1" applyFont="1" applyFill="1" applyBorder="1" applyAlignment="1">
      <alignment horizontal="center" vertical="center"/>
    </xf>
    <xf numFmtId="2" fontId="13" fillId="0" borderId="2" xfId="4" applyNumberFormat="1" applyFont="1" applyFill="1" applyBorder="1"/>
    <xf numFmtId="1" fontId="13" fillId="0" borderId="2" xfId="4" applyNumberFormat="1" applyFont="1" applyFill="1" applyBorder="1" applyAlignment="1">
      <alignment horizontal="center" vertical="center"/>
    </xf>
    <xf numFmtId="1" fontId="8" fillId="0" borderId="7" xfId="4" applyNumberFormat="1" applyFont="1" applyFill="1" applyBorder="1" applyAlignment="1">
      <alignment horizontal="center" vertical="center"/>
    </xf>
    <xf numFmtId="1" fontId="8" fillId="0" borderId="2" xfId="4" applyNumberFormat="1" applyFont="1" applyFill="1" applyBorder="1" applyAlignment="1">
      <alignment horizontal="center" vertical="center"/>
    </xf>
    <xf numFmtId="1" fontId="13" fillId="0" borderId="2" xfId="4" applyNumberFormat="1" applyFont="1" applyFill="1" applyBorder="1" applyAlignment="1">
      <alignment horizontal="center"/>
    </xf>
    <xf numFmtId="0" fontId="13" fillId="0" borderId="2" xfId="0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center"/>
    </xf>
    <xf numFmtId="3" fontId="8" fillId="0" borderId="0" xfId="0" applyNumberFormat="1" applyFont="1" applyFill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vertical="top" wrapText="1"/>
    </xf>
    <xf numFmtId="168" fontId="1" fillId="0" borderId="2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0" fontId="1" fillId="0" borderId="0" xfId="0" applyFont="1" applyFill="1"/>
    <xf numFmtId="0" fontId="1" fillId="0" borderId="2" xfId="0" applyNumberFormat="1" applyFont="1" applyFill="1" applyBorder="1" applyAlignment="1">
      <alignment horizontal="center"/>
    </xf>
    <xf numFmtId="3" fontId="1" fillId="0" borderId="3" xfId="0" applyNumberFormat="1" applyFont="1" applyFill="1" applyBorder="1"/>
    <xf numFmtId="168" fontId="8" fillId="0" borderId="2" xfId="0" applyNumberFormat="1" applyFont="1" applyFill="1" applyBorder="1" applyAlignment="1">
      <alignment horizontal="center" vertical="center"/>
    </xf>
    <xf numFmtId="168" fontId="8" fillId="0" borderId="2" xfId="0" applyNumberFormat="1" applyFont="1" applyFill="1" applyBorder="1"/>
    <xf numFmtId="2" fontId="8" fillId="0" borderId="2" xfId="0" applyNumberFormat="1" applyFont="1" applyFill="1" applyBorder="1" applyAlignment="1">
      <alignment horizontal="center"/>
    </xf>
    <xf numFmtId="1" fontId="8" fillId="0" borderId="2" xfId="4" applyNumberFormat="1" applyFont="1" applyFill="1" applyBorder="1" applyAlignment="1">
      <alignment horizontal="center"/>
    </xf>
    <xf numFmtId="0" fontId="8" fillId="0" borderId="2" xfId="4" applyFont="1" applyFill="1" applyBorder="1" applyAlignment="1">
      <alignment horizontal="center"/>
    </xf>
    <xf numFmtId="0" fontId="8" fillId="0" borderId="2" xfId="4" applyFont="1" applyFill="1" applyBorder="1"/>
    <xf numFmtId="1" fontId="1" fillId="0" borderId="6" xfId="4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16" fillId="0" borderId="2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0" xfId="3" applyFont="1" applyFill="1" applyAlignment="1">
      <alignment horizontal="right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right" vertical="center" wrapText="1"/>
    </xf>
    <xf numFmtId="0" fontId="6" fillId="0" borderId="1" xfId="3" applyFont="1" applyBorder="1" applyAlignment="1">
      <alignment horizontal="center" vertical="center" wrapText="1"/>
    </xf>
    <xf numFmtId="4" fontId="10" fillId="0" borderId="0" xfId="3" applyNumberFormat="1" applyFont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/>
    </xf>
    <xf numFmtId="0" fontId="1" fillId="0" borderId="0" xfId="1" applyFont="1" applyFill="1" applyAlignment="1">
      <alignment horizontal="right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" fontId="8" fillId="0" borderId="6" xfId="4" applyNumberFormat="1" applyFont="1" applyFill="1" applyBorder="1" applyAlignment="1">
      <alignment horizontal="center" vertical="center"/>
    </xf>
    <xf numFmtId="1" fontId="8" fillId="0" borderId="4" xfId="4" applyNumberFormat="1" applyFont="1" applyFill="1" applyBorder="1" applyAlignment="1">
      <alignment horizontal="center" vertical="center"/>
    </xf>
    <xf numFmtId="1" fontId="8" fillId="0" borderId="5" xfId="4" applyNumberFormat="1" applyFont="1" applyFill="1" applyBorder="1" applyAlignment="1">
      <alignment horizontal="center" vertical="center"/>
    </xf>
    <xf numFmtId="3" fontId="8" fillId="0" borderId="0" xfId="0" applyNumberFormat="1" applyFont="1" applyFill="1" applyAlignment="1">
      <alignment horizontal="right" wrapText="1"/>
    </xf>
    <xf numFmtId="3" fontId="8" fillId="0" borderId="0" xfId="0" applyNumberFormat="1" applyFont="1" applyFill="1" applyAlignment="1">
      <alignment horizontal="right"/>
    </xf>
    <xf numFmtId="0" fontId="8" fillId="0" borderId="6" xfId="0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8" fillId="0" borderId="0" xfId="5" applyFont="1" applyFill="1" applyAlignment="1">
      <alignment horizontal="center" vertical="center"/>
    </xf>
    <xf numFmtId="0" fontId="19" fillId="0" borderId="0" xfId="5" applyFont="1" applyFill="1" applyAlignment="1">
      <alignment horizontal="center" vertical="center" wrapText="1"/>
    </xf>
    <xf numFmtId="0" fontId="18" fillId="0" borderId="0" xfId="5" applyFont="1" applyFill="1" applyAlignment="1">
      <alignment wrapText="1"/>
    </xf>
    <xf numFmtId="0" fontId="18" fillId="0" borderId="0" xfId="5" applyFont="1" applyFill="1"/>
    <xf numFmtId="0" fontId="21" fillId="0" borderId="0" xfId="5" applyFont="1" applyFill="1" applyAlignment="1">
      <alignment horizontal="center" vertical="center" wrapText="1"/>
    </xf>
    <xf numFmtId="0" fontId="21" fillId="0" borderId="0" xfId="5" applyFont="1" applyFill="1" applyAlignment="1">
      <alignment vertical="center" wrapText="1"/>
    </xf>
    <xf numFmtId="0" fontId="18" fillId="0" borderId="0" xfId="5" applyFont="1" applyFill="1" applyAlignment="1">
      <alignment horizontal="center" vertical="center" wrapText="1"/>
    </xf>
    <xf numFmtId="0" fontId="18" fillId="0" borderId="2" xfId="5" applyFont="1" applyFill="1" applyBorder="1" applyAlignment="1">
      <alignment horizontal="center" vertical="center" wrapText="1"/>
    </xf>
    <xf numFmtId="0" fontId="19" fillId="0" borderId="2" xfId="7" applyFont="1" applyFill="1" applyBorder="1" applyAlignment="1">
      <alignment horizontal="center" vertical="center" wrapText="1"/>
    </xf>
    <xf numFmtId="0" fontId="20" fillId="0" borderId="2" xfId="7" applyFont="1" applyFill="1" applyBorder="1" applyAlignment="1">
      <alignment horizontal="center" vertical="center" wrapText="1"/>
    </xf>
    <xf numFmtId="0" fontId="18" fillId="0" borderId="2" xfId="5" applyFont="1" applyFill="1" applyBorder="1" applyAlignment="1">
      <alignment horizontal="center" vertical="center"/>
    </xf>
    <xf numFmtId="0" fontId="19" fillId="0" borderId="2" xfId="8" applyNumberFormat="1" applyFont="1" applyFill="1" applyBorder="1" applyAlignment="1">
      <alignment horizontal="center" vertical="center" wrapText="1"/>
    </xf>
    <xf numFmtId="0" fontId="20" fillId="0" borderId="2" xfId="7" applyFont="1" applyFill="1" applyBorder="1" applyAlignment="1">
      <alignment horizontal="left" vertical="center" wrapText="1"/>
    </xf>
    <xf numFmtId="0" fontId="20" fillId="0" borderId="2" xfId="5" applyFont="1" applyFill="1" applyBorder="1" applyAlignment="1">
      <alignment wrapText="1"/>
    </xf>
    <xf numFmtId="0" fontId="20" fillId="0" borderId="2" xfId="5" applyFont="1" applyFill="1" applyBorder="1" applyAlignment="1">
      <alignment vertical="top" wrapText="1"/>
    </xf>
    <xf numFmtId="0" fontId="18" fillId="0" borderId="2" xfId="5" applyFont="1" applyFill="1" applyBorder="1" applyAlignment="1">
      <alignment wrapText="1"/>
    </xf>
    <xf numFmtId="0" fontId="20" fillId="0" borderId="2" xfId="5" applyFont="1" applyFill="1" applyBorder="1" applyAlignment="1">
      <alignment horizontal="justify" vertical="top" wrapText="1"/>
    </xf>
    <xf numFmtId="0" fontId="18" fillId="0" borderId="6" xfId="5" applyFont="1" applyFill="1" applyBorder="1" applyAlignment="1">
      <alignment horizontal="center" vertical="center"/>
    </xf>
    <xf numFmtId="0" fontId="19" fillId="0" borderId="6" xfId="8" applyNumberFormat="1" applyFont="1" applyFill="1" applyBorder="1" applyAlignment="1">
      <alignment horizontal="center" vertical="center" wrapText="1"/>
    </xf>
    <xf numFmtId="0" fontId="18" fillId="0" borderId="4" xfId="5" applyFont="1" applyFill="1" applyBorder="1" applyAlignment="1">
      <alignment horizontal="center" vertical="center"/>
    </xf>
    <xf numFmtId="0" fontId="19" fillId="0" borderId="4" xfId="8" applyNumberFormat="1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/>
    </xf>
    <xf numFmtId="0" fontId="19" fillId="0" borderId="5" xfId="8" applyNumberFormat="1" applyFont="1" applyFill="1" applyBorder="1" applyAlignment="1">
      <alignment horizontal="center" vertical="center" wrapText="1"/>
    </xf>
    <xf numFmtId="0" fontId="20" fillId="0" borderId="2" xfId="5" applyFont="1" applyFill="1" applyBorder="1" applyAlignment="1">
      <alignment horizontal="left" wrapText="1"/>
    </xf>
    <xf numFmtId="0" fontId="20" fillId="0" borderId="2" xfId="5" applyFont="1" applyFill="1" applyBorder="1" applyAlignment="1">
      <alignment vertical="center" wrapText="1"/>
    </xf>
    <xf numFmtId="0" fontId="20" fillId="0" borderId="2" xfId="5" applyFont="1" applyFill="1" applyBorder="1" applyAlignment="1">
      <alignment horizontal="left" vertical="center" wrapText="1"/>
    </xf>
    <xf numFmtId="0" fontId="18" fillId="0" borderId="2" xfId="5" applyFont="1" applyFill="1" applyBorder="1" applyAlignment="1">
      <alignment horizontal="center" vertical="center"/>
    </xf>
    <xf numFmtId="0" fontId="19" fillId="0" borderId="2" xfId="8" applyNumberFormat="1" applyFont="1" applyFill="1" applyBorder="1" applyAlignment="1">
      <alignment horizontal="center" vertical="center" wrapText="1"/>
    </xf>
    <xf numFmtId="0" fontId="20" fillId="0" borderId="2" xfId="7" applyFont="1" applyFill="1" applyBorder="1" applyAlignment="1">
      <alignment vertical="center" wrapText="1"/>
    </xf>
    <xf numFmtId="0" fontId="18" fillId="0" borderId="2" xfId="5" applyFont="1" applyFill="1" applyBorder="1"/>
    <xf numFmtId="0" fontId="18" fillId="0" borderId="2" xfId="5" applyFont="1" applyFill="1" applyBorder="1" applyAlignment="1">
      <alignment horizontal="center" vertical="center" shrinkToFit="1"/>
    </xf>
    <xf numFmtId="0" fontId="19" fillId="0" borderId="2" xfId="8" applyNumberFormat="1" applyFont="1" applyFill="1" applyBorder="1" applyAlignment="1">
      <alignment horizontal="center" vertical="center" wrapText="1" shrinkToFit="1"/>
    </xf>
    <xf numFmtId="0" fontId="20" fillId="0" borderId="2" xfId="7" applyFont="1" applyFill="1" applyBorder="1" applyAlignment="1">
      <alignment horizontal="center" vertical="center" wrapText="1" shrinkToFit="1"/>
    </xf>
    <xf numFmtId="0" fontId="20" fillId="0" borderId="2" xfId="5" applyFont="1" applyFill="1" applyBorder="1" applyAlignment="1">
      <alignment wrapText="1" shrinkToFit="1"/>
    </xf>
    <xf numFmtId="0" fontId="18" fillId="0" borderId="0" xfId="5" applyFont="1" applyFill="1" applyAlignment="1">
      <alignment shrinkToFit="1"/>
    </xf>
    <xf numFmtId="0" fontId="23" fillId="0" borderId="2" xfId="5" applyFont="1" applyFill="1" applyBorder="1" applyAlignment="1">
      <alignment wrapText="1"/>
    </xf>
    <xf numFmtId="0" fontId="19" fillId="0" borderId="2" xfId="5" applyNumberFormat="1" applyFont="1" applyFill="1" applyBorder="1" applyAlignment="1">
      <alignment horizontal="center" vertical="top" wrapText="1"/>
    </xf>
    <xf numFmtId="0" fontId="19" fillId="0" borderId="2" xfId="5" applyNumberFormat="1" applyFont="1" applyFill="1" applyBorder="1" applyAlignment="1">
      <alignment horizontal="center" vertical="top" wrapText="1"/>
    </xf>
    <xf numFmtId="0" fontId="18" fillId="0" borderId="2" xfId="5" applyFont="1" applyFill="1" applyBorder="1" applyAlignment="1">
      <alignment horizontal="center"/>
    </xf>
    <xf numFmtId="0" fontId="19" fillId="0" borderId="2" xfId="8" applyNumberFormat="1" applyFont="1" applyFill="1" applyBorder="1" applyAlignment="1">
      <alignment horizontal="center" vertical="top" wrapText="1"/>
    </xf>
    <xf numFmtId="0" fontId="20" fillId="0" borderId="2" xfId="5" applyFont="1" applyFill="1" applyBorder="1" applyAlignment="1">
      <alignment horizontal="center" vertical="center" wrapText="1"/>
    </xf>
    <xf numFmtId="0" fontId="19" fillId="0" borderId="2" xfId="5" applyNumberFormat="1" applyFont="1" applyFill="1" applyBorder="1" applyAlignment="1">
      <alignment horizontal="center" vertical="center" wrapText="1"/>
    </xf>
    <xf numFmtId="0" fontId="19" fillId="0" borderId="2" xfId="5" applyFont="1" applyFill="1" applyBorder="1" applyAlignment="1">
      <alignment horizontal="center" vertical="center"/>
    </xf>
    <xf numFmtId="0" fontId="19" fillId="0" borderId="0" xfId="5" applyFont="1" applyFill="1" applyAlignment="1">
      <alignment horizontal="center" vertical="center"/>
    </xf>
    <xf numFmtId="0" fontId="20" fillId="0" borderId="0" xfId="5" applyFont="1" applyFill="1" applyAlignment="1">
      <alignment wrapText="1"/>
    </xf>
    <xf numFmtId="0" fontId="24" fillId="0" borderId="0" xfId="6" applyFont="1" applyFill="1" applyAlignment="1">
      <alignment horizontal="right" wrapText="1"/>
    </xf>
    <xf numFmtId="4" fontId="25" fillId="0" borderId="0" xfId="3" applyNumberFormat="1" applyFont="1" applyAlignment="1">
      <alignment horizontal="right" vertical="center" wrapText="1"/>
    </xf>
  </cellXfs>
  <cellStyles count="9">
    <cellStyle name="Обычный" xfId="0" builtinId="0"/>
    <cellStyle name="Обычный 2" xfId="1"/>
    <cellStyle name="Обычный 2 2" xfId="3"/>
    <cellStyle name="Обычный 2 2 2" xfId="6"/>
    <cellStyle name="Обычный 2 3" xfId="5"/>
    <cellStyle name="Обычный 3" xfId="4"/>
    <cellStyle name="Обычный_Лист1" xfId="2"/>
    <cellStyle name="Обычный_Лист1 2" xfId="7"/>
    <cellStyle name="Обычный_пр1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view="pageBreakPreview" zoomScale="110" zoomScaleNormal="100" zoomScaleSheetLayoutView="11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2" sqref="M2"/>
    </sheetView>
  </sheetViews>
  <sheetFormatPr defaultRowHeight="12.75" x14ac:dyDescent="0.2"/>
  <cols>
    <col min="1" max="1" width="9.140625" style="20"/>
    <col min="2" max="2" width="29.85546875" style="33" customWidth="1"/>
    <col min="3" max="3" width="8" style="20" customWidth="1"/>
    <col min="4" max="4" width="8.7109375" style="20" customWidth="1"/>
    <col min="5" max="5" width="10.7109375" style="20" customWidth="1"/>
    <col min="6" max="6" width="7" style="20" customWidth="1"/>
    <col min="7" max="231" width="9.140625" style="20"/>
    <col min="232" max="232" width="28" style="20" customWidth="1"/>
    <col min="233" max="233" width="7.42578125" style="20" customWidth="1"/>
    <col min="234" max="234" width="9" style="20" customWidth="1"/>
    <col min="235" max="235" width="8.140625" style="20" customWidth="1"/>
    <col min="236" max="236" width="8.28515625" style="20" customWidth="1"/>
    <col min="237" max="237" width="10.140625" style="20" customWidth="1"/>
    <col min="238" max="238" width="10.7109375" style="20" customWidth="1"/>
    <col min="239" max="239" width="10" style="20" customWidth="1"/>
    <col min="240" max="241" width="8" style="20" customWidth="1"/>
    <col min="242" max="487" width="9.140625" style="20"/>
    <col min="488" max="488" width="28" style="20" customWidth="1"/>
    <col min="489" max="489" width="7.42578125" style="20" customWidth="1"/>
    <col min="490" max="490" width="9" style="20" customWidth="1"/>
    <col min="491" max="491" width="8.140625" style="20" customWidth="1"/>
    <col min="492" max="492" width="8.28515625" style="20" customWidth="1"/>
    <col min="493" max="493" width="10.140625" style="20" customWidth="1"/>
    <col min="494" max="494" width="10.7109375" style="20" customWidth="1"/>
    <col min="495" max="495" width="10" style="20" customWidth="1"/>
    <col min="496" max="497" width="8" style="20" customWidth="1"/>
    <col min="498" max="743" width="9.140625" style="20"/>
    <col min="744" max="744" width="28" style="20" customWidth="1"/>
    <col min="745" max="745" width="7.42578125" style="20" customWidth="1"/>
    <col min="746" max="746" width="9" style="20" customWidth="1"/>
    <col min="747" max="747" width="8.140625" style="20" customWidth="1"/>
    <col min="748" max="748" width="8.28515625" style="20" customWidth="1"/>
    <col min="749" max="749" width="10.140625" style="20" customWidth="1"/>
    <col min="750" max="750" width="10.7109375" style="20" customWidth="1"/>
    <col min="751" max="751" width="10" style="20" customWidth="1"/>
    <col min="752" max="753" width="8" style="20" customWidth="1"/>
    <col min="754" max="999" width="9.140625" style="20"/>
    <col min="1000" max="1000" width="28" style="20" customWidth="1"/>
    <col min="1001" max="1001" width="7.42578125" style="20" customWidth="1"/>
    <col min="1002" max="1002" width="9" style="20" customWidth="1"/>
    <col min="1003" max="1003" width="8.140625" style="20" customWidth="1"/>
    <col min="1004" max="1004" width="8.28515625" style="20" customWidth="1"/>
    <col min="1005" max="1005" width="10.140625" style="20" customWidth="1"/>
    <col min="1006" max="1006" width="10.7109375" style="20" customWidth="1"/>
    <col min="1007" max="1007" width="10" style="20" customWidth="1"/>
    <col min="1008" max="1009" width="8" style="20" customWidth="1"/>
    <col min="1010" max="1255" width="9.140625" style="20"/>
    <col min="1256" max="1256" width="28" style="20" customWidth="1"/>
    <col min="1257" max="1257" width="7.42578125" style="20" customWidth="1"/>
    <col min="1258" max="1258" width="9" style="20" customWidth="1"/>
    <col min="1259" max="1259" width="8.140625" style="20" customWidth="1"/>
    <col min="1260" max="1260" width="8.28515625" style="20" customWidth="1"/>
    <col min="1261" max="1261" width="10.140625" style="20" customWidth="1"/>
    <col min="1262" max="1262" width="10.7109375" style="20" customWidth="1"/>
    <col min="1263" max="1263" width="10" style="20" customWidth="1"/>
    <col min="1264" max="1265" width="8" style="20" customWidth="1"/>
    <col min="1266" max="1511" width="9.140625" style="20"/>
    <col min="1512" max="1512" width="28" style="20" customWidth="1"/>
    <col min="1513" max="1513" width="7.42578125" style="20" customWidth="1"/>
    <col min="1514" max="1514" width="9" style="20" customWidth="1"/>
    <col min="1515" max="1515" width="8.140625" style="20" customWidth="1"/>
    <col min="1516" max="1516" width="8.28515625" style="20" customWidth="1"/>
    <col min="1517" max="1517" width="10.140625" style="20" customWidth="1"/>
    <col min="1518" max="1518" width="10.7109375" style="20" customWidth="1"/>
    <col min="1519" max="1519" width="10" style="20" customWidth="1"/>
    <col min="1520" max="1521" width="8" style="20" customWidth="1"/>
    <col min="1522" max="1767" width="9.140625" style="20"/>
    <col min="1768" max="1768" width="28" style="20" customWidth="1"/>
    <col min="1769" max="1769" width="7.42578125" style="20" customWidth="1"/>
    <col min="1770" max="1770" width="9" style="20" customWidth="1"/>
    <col min="1771" max="1771" width="8.140625" style="20" customWidth="1"/>
    <col min="1772" max="1772" width="8.28515625" style="20" customWidth="1"/>
    <col min="1773" max="1773" width="10.140625" style="20" customWidth="1"/>
    <col min="1774" max="1774" width="10.7109375" style="20" customWidth="1"/>
    <col min="1775" max="1775" width="10" style="20" customWidth="1"/>
    <col min="1776" max="1777" width="8" style="20" customWidth="1"/>
    <col min="1778" max="2023" width="9.140625" style="20"/>
    <col min="2024" max="2024" width="28" style="20" customWidth="1"/>
    <col min="2025" max="2025" width="7.42578125" style="20" customWidth="1"/>
    <col min="2026" max="2026" width="9" style="20" customWidth="1"/>
    <col min="2027" max="2027" width="8.140625" style="20" customWidth="1"/>
    <col min="2028" max="2028" width="8.28515625" style="20" customWidth="1"/>
    <col min="2029" max="2029" width="10.140625" style="20" customWidth="1"/>
    <col min="2030" max="2030" width="10.7109375" style="20" customWidth="1"/>
    <col min="2031" max="2031" width="10" style="20" customWidth="1"/>
    <col min="2032" max="2033" width="8" style="20" customWidth="1"/>
    <col min="2034" max="2279" width="9.140625" style="20"/>
    <col min="2280" max="2280" width="28" style="20" customWidth="1"/>
    <col min="2281" max="2281" width="7.42578125" style="20" customWidth="1"/>
    <col min="2282" max="2282" width="9" style="20" customWidth="1"/>
    <col min="2283" max="2283" width="8.140625" style="20" customWidth="1"/>
    <col min="2284" max="2284" width="8.28515625" style="20" customWidth="1"/>
    <col min="2285" max="2285" width="10.140625" style="20" customWidth="1"/>
    <col min="2286" max="2286" width="10.7109375" style="20" customWidth="1"/>
    <col min="2287" max="2287" width="10" style="20" customWidth="1"/>
    <col min="2288" max="2289" width="8" style="20" customWidth="1"/>
    <col min="2290" max="2535" width="9.140625" style="20"/>
    <col min="2536" max="2536" width="28" style="20" customWidth="1"/>
    <col min="2537" max="2537" width="7.42578125" style="20" customWidth="1"/>
    <col min="2538" max="2538" width="9" style="20" customWidth="1"/>
    <col min="2539" max="2539" width="8.140625" style="20" customWidth="1"/>
    <col min="2540" max="2540" width="8.28515625" style="20" customWidth="1"/>
    <col min="2541" max="2541" width="10.140625" style="20" customWidth="1"/>
    <col min="2542" max="2542" width="10.7109375" style="20" customWidth="1"/>
    <col min="2543" max="2543" width="10" style="20" customWidth="1"/>
    <col min="2544" max="2545" width="8" style="20" customWidth="1"/>
    <col min="2546" max="2791" width="9.140625" style="20"/>
    <col min="2792" max="2792" width="28" style="20" customWidth="1"/>
    <col min="2793" max="2793" width="7.42578125" style="20" customWidth="1"/>
    <col min="2794" max="2794" width="9" style="20" customWidth="1"/>
    <col min="2795" max="2795" width="8.140625" style="20" customWidth="1"/>
    <col min="2796" max="2796" width="8.28515625" style="20" customWidth="1"/>
    <col min="2797" max="2797" width="10.140625" style="20" customWidth="1"/>
    <col min="2798" max="2798" width="10.7109375" style="20" customWidth="1"/>
    <col min="2799" max="2799" width="10" style="20" customWidth="1"/>
    <col min="2800" max="2801" width="8" style="20" customWidth="1"/>
    <col min="2802" max="3047" width="9.140625" style="20"/>
    <col min="3048" max="3048" width="28" style="20" customWidth="1"/>
    <col min="3049" max="3049" width="7.42578125" style="20" customWidth="1"/>
    <col min="3050" max="3050" width="9" style="20" customWidth="1"/>
    <col min="3051" max="3051" width="8.140625" style="20" customWidth="1"/>
    <col min="3052" max="3052" width="8.28515625" style="20" customWidth="1"/>
    <col min="3053" max="3053" width="10.140625" style="20" customWidth="1"/>
    <col min="3054" max="3054" width="10.7109375" style="20" customWidth="1"/>
    <col min="3055" max="3055" width="10" style="20" customWidth="1"/>
    <col min="3056" max="3057" width="8" style="20" customWidth="1"/>
    <col min="3058" max="3303" width="9.140625" style="20"/>
    <col min="3304" max="3304" width="28" style="20" customWidth="1"/>
    <col min="3305" max="3305" width="7.42578125" style="20" customWidth="1"/>
    <col min="3306" max="3306" width="9" style="20" customWidth="1"/>
    <col min="3307" max="3307" width="8.140625" style="20" customWidth="1"/>
    <col min="3308" max="3308" width="8.28515625" style="20" customWidth="1"/>
    <col min="3309" max="3309" width="10.140625" style="20" customWidth="1"/>
    <col min="3310" max="3310" width="10.7109375" style="20" customWidth="1"/>
    <col min="3311" max="3311" width="10" style="20" customWidth="1"/>
    <col min="3312" max="3313" width="8" style="20" customWidth="1"/>
    <col min="3314" max="3559" width="9.140625" style="20"/>
    <col min="3560" max="3560" width="28" style="20" customWidth="1"/>
    <col min="3561" max="3561" width="7.42578125" style="20" customWidth="1"/>
    <col min="3562" max="3562" width="9" style="20" customWidth="1"/>
    <col min="3563" max="3563" width="8.140625" style="20" customWidth="1"/>
    <col min="3564" max="3564" width="8.28515625" style="20" customWidth="1"/>
    <col min="3565" max="3565" width="10.140625" style="20" customWidth="1"/>
    <col min="3566" max="3566" width="10.7109375" style="20" customWidth="1"/>
    <col min="3567" max="3567" width="10" style="20" customWidth="1"/>
    <col min="3568" max="3569" width="8" style="20" customWidth="1"/>
    <col min="3570" max="3815" width="9.140625" style="20"/>
    <col min="3816" max="3816" width="28" style="20" customWidth="1"/>
    <col min="3817" max="3817" width="7.42578125" style="20" customWidth="1"/>
    <col min="3818" max="3818" width="9" style="20" customWidth="1"/>
    <col min="3819" max="3819" width="8.140625" style="20" customWidth="1"/>
    <col min="3820" max="3820" width="8.28515625" style="20" customWidth="1"/>
    <col min="3821" max="3821" width="10.140625" style="20" customWidth="1"/>
    <col min="3822" max="3822" width="10.7109375" style="20" customWidth="1"/>
    <col min="3823" max="3823" width="10" style="20" customWidth="1"/>
    <col min="3824" max="3825" width="8" style="20" customWidth="1"/>
    <col min="3826" max="4071" width="9.140625" style="20"/>
    <col min="4072" max="4072" width="28" style="20" customWidth="1"/>
    <col min="4073" max="4073" width="7.42578125" style="20" customWidth="1"/>
    <col min="4074" max="4074" width="9" style="20" customWidth="1"/>
    <col min="4075" max="4075" width="8.140625" style="20" customWidth="1"/>
    <col min="4076" max="4076" width="8.28515625" style="20" customWidth="1"/>
    <col min="4077" max="4077" width="10.140625" style="20" customWidth="1"/>
    <col min="4078" max="4078" width="10.7109375" style="20" customWidth="1"/>
    <col min="4079" max="4079" width="10" style="20" customWidth="1"/>
    <col min="4080" max="4081" width="8" style="20" customWidth="1"/>
    <col min="4082" max="4327" width="9.140625" style="20"/>
    <col min="4328" max="4328" width="28" style="20" customWidth="1"/>
    <col min="4329" max="4329" width="7.42578125" style="20" customWidth="1"/>
    <col min="4330" max="4330" width="9" style="20" customWidth="1"/>
    <col min="4331" max="4331" width="8.140625" style="20" customWidth="1"/>
    <col min="4332" max="4332" width="8.28515625" style="20" customWidth="1"/>
    <col min="4333" max="4333" width="10.140625" style="20" customWidth="1"/>
    <col min="4334" max="4334" width="10.7109375" style="20" customWidth="1"/>
    <col min="4335" max="4335" width="10" style="20" customWidth="1"/>
    <col min="4336" max="4337" width="8" style="20" customWidth="1"/>
    <col min="4338" max="4583" width="9.140625" style="20"/>
    <col min="4584" max="4584" width="28" style="20" customWidth="1"/>
    <col min="4585" max="4585" width="7.42578125" style="20" customWidth="1"/>
    <col min="4586" max="4586" width="9" style="20" customWidth="1"/>
    <col min="4587" max="4587" width="8.140625" style="20" customWidth="1"/>
    <col min="4588" max="4588" width="8.28515625" style="20" customWidth="1"/>
    <col min="4589" max="4589" width="10.140625" style="20" customWidth="1"/>
    <col min="4590" max="4590" width="10.7109375" style="20" customWidth="1"/>
    <col min="4591" max="4591" width="10" style="20" customWidth="1"/>
    <col min="4592" max="4593" width="8" style="20" customWidth="1"/>
    <col min="4594" max="4839" width="9.140625" style="20"/>
    <col min="4840" max="4840" width="28" style="20" customWidth="1"/>
    <col min="4841" max="4841" width="7.42578125" style="20" customWidth="1"/>
    <col min="4842" max="4842" width="9" style="20" customWidth="1"/>
    <col min="4843" max="4843" width="8.140625" style="20" customWidth="1"/>
    <col min="4844" max="4844" width="8.28515625" style="20" customWidth="1"/>
    <col min="4845" max="4845" width="10.140625" style="20" customWidth="1"/>
    <col min="4846" max="4846" width="10.7109375" style="20" customWidth="1"/>
    <col min="4847" max="4847" width="10" style="20" customWidth="1"/>
    <col min="4848" max="4849" width="8" style="20" customWidth="1"/>
    <col min="4850" max="5095" width="9.140625" style="20"/>
    <col min="5096" max="5096" width="28" style="20" customWidth="1"/>
    <col min="5097" max="5097" width="7.42578125" style="20" customWidth="1"/>
    <col min="5098" max="5098" width="9" style="20" customWidth="1"/>
    <col min="5099" max="5099" width="8.140625" style="20" customWidth="1"/>
    <col min="5100" max="5100" width="8.28515625" style="20" customWidth="1"/>
    <col min="5101" max="5101" width="10.140625" style="20" customWidth="1"/>
    <col min="5102" max="5102" width="10.7109375" style="20" customWidth="1"/>
    <col min="5103" max="5103" width="10" style="20" customWidth="1"/>
    <col min="5104" max="5105" width="8" style="20" customWidth="1"/>
    <col min="5106" max="5351" width="9.140625" style="20"/>
    <col min="5352" max="5352" width="28" style="20" customWidth="1"/>
    <col min="5353" max="5353" width="7.42578125" style="20" customWidth="1"/>
    <col min="5354" max="5354" width="9" style="20" customWidth="1"/>
    <col min="5355" max="5355" width="8.140625" style="20" customWidth="1"/>
    <col min="5356" max="5356" width="8.28515625" style="20" customWidth="1"/>
    <col min="5357" max="5357" width="10.140625" style="20" customWidth="1"/>
    <col min="5358" max="5358" width="10.7109375" style="20" customWidth="1"/>
    <col min="5359" max="5359" width="10" style="20" customWidth="1"/>
    <col min="5360" max="5361" width="8" style="20" customWidth="1"/>
    <col min="5362" max="5607" width="9.140625" style="20"/>
    <col min="5608" max="5608" width="28" style="20" customWidth="1"/>
    <col min="5609" max="5609" width="7.42578125" style="20" customWidth="1"/>
    <col min="5610" max="5610" width="9" style="20" customWidth="1"/>
    <col min="5611" max="5611" width="8.140625" style="20" customWidth="1"/>
    <col min="5612" max="5612" width="8.28515625" style="20" customWidth="1"/>
    <col min="5613" max="5613" width="10.140625" style="20" customWidth="1"/>
    <col min="5614" max="5614" width="10.7109375" style="20" customWidth="1"/>
    <col min="5615" max="5615" width="10" style="20" customWidth="1"/>
    <col min="5616" max="5617" width="8" style="20" customWidth="1"/>
    <col min="5618" max="5863" width="9.140625" style="20"/>
    <col min="5864" max="5864" width="28" style="20" customWidth="1"/>
    <col min="5865" max="5865" width="7.42578125" style="20" customWidth="1"/>
    <col min="5866" max="5866" width="9" style="20" customWidth="1"/>
    <col min="5867" max="5867" width="8.140625" style="20" customWidth="1"/>
    <col min="5868" max="5868" width="8.28515625" style="20" customWidth="1"/>
    <col min="5869" max="5869" width="10.140625" style="20" customWidth="1"/>
    <col min="5870" max="5870" width="10.7109375" style="20" customWidth="1"/>
    <col min="5871" max="5871" width="10" style="20" customWidth="1"/>
    <col min="5872" max="5873" width="8" style="20" customWidth="1"/>
    <col min="5874" max="6119" width="9.140625" style="20"/>
    <col min="6120" max="6120" width="28" style="20" customWidth="1"/>
    <col min="6121" max="6121" width="7.42578125" style="20" customWidth="1"/>
    <col min="6122" max="6122" width="9" style="20" customWidth="1"/>
    <col min="6123" max="6123" width="8.140625" style="20" customWidth="1"/>
    <col min="6124" max="6124" width="8.28515625" style="20" customWidth="1"/>
    <col min="6125" max="6125" width="10.140625" style="20" customWidth="1"/>
    <col min="6126" max="6126" width="10.7109375" style="20" customWidth="1"/>
    <col min="6127" max="6127" width="10" style="20" customWidth="1"/>
    <col min="6128" max="6129" width="8" style="20" customWidth="1"/>
    <col min="6130" max="6375" width="9.140625" style="20"/>
    <col min="6376" max="6376" width="28" style="20" customWidth="1"/>
    <col min="6377" max="6377" width="7.42578125" style="20" customWidth="1"/>
    <col min="6378" max="6378" width="9" style="20" customWidth="1"/>
    <col min="6379" max="6379" width="8.140625" style="20" customWidth="1"/>
    <col min="6380" max="6380" width="8.28515625" style="20" customWidth="1"/>
    <col min="6381" max="6381" width="10.140625" style="20" customWidth="1"/>
    <col min="6382" max="6382" width="10.7109375" style="20" customWidth="1"/>
    <col min="6383" max="6383" width="10" style="20" customWidth="1"/>
    <col min="6384" max="6385" width="8" style="20" customWidth="1"/>
    <col min="6386" max="6631" width="9.140625" style="20"/>
    <col min="6632" max="6632" width="28" style="20" customWidth="1"/>
    <col min="6633" max="6633" width="7.42578125" style="20" customWidth="1"/>
    <col min="6634" max="6634" width="9" style="20" customWidth="1"/>
    <col min="6635" max="6635" width="8.140625" style="20" customWidth="1"/>
    <col min="6636" max="6636" width="8.28515625" style="20" customWidth="1"/>
    <col min="6637" max="6637" width="10.140625" style="20" customWidth="1"/>
    <col min="6638" max="6638" width="10.7109375" style="20" customWidth="1"/>
    <col min="6639" max="6639" width="10" style="20" customWidth="1"/>
    <col min="6640" max="6641" width="8" style="20" customWidth="1"/>
    <col min="6642" max="6887" width="9.140625" style="20"/>
    <col min="6888" max="6888" width="28" style="20" customWidth="1"/>
    <col min="6889" max="6889" width="7.42578125" style="20" customWidth="1"/>
    <col min="6890" max="6890" width="9" style="20" customWidth="1"/>
    <col min="6891" max="6891" width="8.140625" style="20" customWidth="1"/>
    <col min="6892" max="6892" width="8.28515625" style="20" customWidth="1"/>
    <col min="6893" max="6893" width="10.140625" style="20" customWidth="1"/>
    <col min="6894" max="6894" width="10.7109375" style="20" customWidth="1"/>
    <col min="6895" max="6895" width="10" style="20" customWidth="1"/>
    <col min="6896" max="6897" width="8" style="20" customWidth="1"/>
    <col min="6898" max="7143" width="9.140625" style="20"/>
    <col min="7144" max="7144" width="28" style="20" customWidth="1"/>
    <col min="7145" max="7145" width="7.42578125" style="20" customWidth="1"/>
    <col min="7146" max="7146" width="9" style="20" customWidth="1"/>
    <col min="7147" max="7147" width="8.140625" style="20" customWidth="1"/>
    <col min="7148" max="7148" width="8.28515625" style="20" customWidth="1"/>
    <col min="7149" max="7149" width="10.140625" style="20" customWidth="1"/>
    <col min="7150" max="7150" width="10.7109375" style="20" customWidth="1"/>
    <col min="7151" max="7151" width="10" style="20" customWidth="1"/>
    <col min="7152" max="7153" width="8" style="20" customWidth="1"/>
    <col min="7154" max="7399" width="9.140625" style="20"/>
    <col min="7400" max="7400" width="28" style="20" customWidth="1"/>
    <col min="7401" max="7401" width="7.42578125" style="20" customWidth="1"/>
    <col min="7402" max="7402" width="9" style="20" customWidth="1"/>
    <col min="7403" max="7403" width="8.140625" style="20" customWidth="1"/>
    <col min="7404" max="7404" width="8.28515625" style="20" customWidth="1"/>
    <col min="7405" max="7405" width="10.140625" style="20" customWidth="1"/>
    <col min="7406" max="7406" width="10.7109375" style="20" customWidth="1"/>
    <col min="7407" max="7407" width="10" style="20" customWidth="1"/>
    <col min="7408" max="7409" width="8" style="20" customWidth="1"/>
    <col min="7410" max="7655" width="9.140625" style="20"/>
    <col min="7656" max="7656" width="28" style="20" customWidth="1"/>
    <col min="7657" max="7657" width="7.42578125" style="20" customWidth="1"/>
    <col min="7658" max="7658" width="9" style="20" customWidth="1"/>
    <col min="7659" max="7659" width="8.140625" style="20" customWidth="1"/>
    <col min="7660" max="7660" width="8.28515625" style="20" customWidth="1"/>
    <col min="7661" max="7661" width="10.140625" style="20" customWidth="1"/>
    <col min="7662" max="7662" width="10.7109375" style="20" customWidth="1"/>
    <col min="7663" max="7663" width="10" style="20" customWidth="1"/>
    <col min="7664" max="7665" width="8" style="20" customWidth="1"/>
    <col min="7666" max="7911" width="9.140625" style="20"/>
    <col min="7912" max="7912" width="28" style="20" customWidth="1"/>
    <col min="7913" max="7913" width="7.42578125" style="20" customWidth="1"/>
    <col min="7914" max="7914" width="9" style="20" customWidth="1"/>
    <col min="7915" max="7915" width="8.140625" style="20" customWidth="1"/>
    <col min="7916" max="7916" width="8.28515625" style="20" customWidth="1"/>
    <col min="7917" max="7917" width="10.140625" style="20" customWidth="1"/>
    <col min="7918" max="7918" width="10.7109375" style="20" customWidth="1"/>
    <col min="7919" max="7919" width="10" style="20" customWidth="1"/>
    <col min="7920" max="7921" width="8" style="20" customWidth="1"/>
    <col min="7922" max="8167" width="9.140625" style="20"/>
    <col min="8168" max="8168" width="28" style="20" customWidth="1"/>
    <col min="8169" max="8169" width="7.42578125" style="20" customWidth="1"/>
    <col min="8170" max="8170" width="9" style="20" customWidth="1"/>
    <col min="8171" max="8171" width="8.140625" style="20" customWidth="1"/>
    <col min="8172" max="8172" width="8.28515625" style="20" customWidth="1"/>
    <col min="8173" max="8173" width="10.140625" style="20" customWidth="1"/>
    <col min="8174" max="8174" width="10.7109375" style="20" customWidth="1"/>
    <col min="8175" max="8175" width="10" style="20" customWidth="1"/>
    <col min="8176" max="8177" width="8" style="20" customWidth="1"/>
    <col min="8178" max="8423" width="9.140625" style="20"/>
    <col min="8424" max="8424" width="28" style="20" customWidth="1"/>
    <col min="8425" max="8425" width="7.42578125" style="20" customWidth="1"/>
    <col min="8426" max="8426" width="9" style="20" customWidth="1"/>
    <col min="8427" max="8427" width="8.140625" style="20" customWidth="1"/>
    <col min="8428" max="8428" width="8.28515625" style="20" customWidth="1"/>
    <col min="8429" max="8429" width="10.140625" style="20" customWidth="1"/>
    <col min="8430" max="8430" width="10.7109375" style="20" customWidth="1"/>
    <col min="8431" max="8431" width="10" style="20" customWidth="1"/>
    <col min="8432" max="8433" width="8" style="20" customWidth="1"/>
    <col min="8434" max="8679" width="9.140625" style="20"/>
    <col min="8680" max="8680" width="28" style="20" customWidth="1"/>
    <col min="8681" max="8681" width="7.42578125" style="20" customWidth="1"/>
    <col min="8682" max="8682" width="9" style="20" customWidth="1"/>
    <col min="8683" max="8683" width="8.140625" style="20" customWidth="1"/>
    <col min="8684" max="8684" width="8.28515625" style="20" customWidth="1"/>
    <col min="8685" max="8685" width="10.140625" style="20" customWidth="1"/>
    <col min="8686" max="8686" width="10.7109375" style="20" customWidth="1"/>
    <col min="8687" max="8687" width="10" style="20" customWidth="1"/>
    <col min="8688" max="8689" width="8" style="20" customWidth="1"/>
    <col min="8690" max="8935" width="9.140625" style="20"/>
    <col min="8936" max="8936" width="28" style="20" customWidth="1"/>
    <col min="8937" max="8937" width="7.42578125" style="20" customWidth="1"/>
    <col min="8938" max="8938" width="9" style="20" customWidth="1"/>
    <col min="8939" max="8939" width="8.140625" style="20" customWidth="1"/>
    <col min="8940" max="8940" width="8.28515625" style="20" customWidth="1"/>
    <col min="8941" max="8941" width="10.140625" style="20" customWidth="1"/>
    <col min="8942" max="8942" width="10.7109375" style="20" customWidth="1"/>
    <col min="8943" max="8943" width="10" style="20" customWidth="1"/>
    <col min="8944" max="8945" width="8" style="20" customWidth="1"/>
    <col min="8946" max="9191" width="9.140625" style="20"/>
    <col min="9192" max="9192" width="28" style="20" customWidth="1"/>
    <col min="9193" max="9193" width="7.42578125" style="20" customWidth="1"/>
    <col min="9194" max="9194" width="9" style="20" customWidth="1"/>
    <col min="9195" max="9195" width="8.140625" style="20" customWidth="1"/>
    <col min="9196" max="9196" width="8.28515625" style="20" customWidth="1"/>
    <col min="9197" max="9197" width="10.140625" style="20" customWidth="1"/>
    <col min="9198" max="9198" width="10.7109375" style="20" customWidth="1"/>
    <col min="9199" max="9199" width="10" style="20" customWidth="1"/>
    <col min="9200" max="9201" width="8" style="20" customWidth="1"/>
    <col min="9202" max="9447" width="9.140625" style="20"/>
    <col min="9448" max="9448" width="28" style="20" customWidth="1"/>
    <col min="9449" max="9449" width="7.42578125" style="20" customWidth="1"/>
    <col min="9450" max="9450" width="9" style="20" customWidth="1"/>
    <col min="9451" max="9451" width="8.140625" style="20" customWidth="1"/>
    <col min="9452" max="9452" width="8.28515625" style="20" customWidth="1"/>
    <col min="9453" max="9453" width="10.140625" style="20" customWidth="1"/>
    <col min="9454" max="9454" width="10.7109375" style="20" customWidth="1"/>
    <col min="9455" max="9455" width="10" style="20" customWidth="1"/>
    <col min="9456" max="9457" width="8" style="20" customWidth="1"/>
    <col min="9458" max="9703" width="9.140625" style="20"/>
    <col min="9704" max="9704" width="28" style="20" customWidth="1"/>
    <col min="9705" max="9705" width="7.42578125" style="20" customWidth="1"/>
    <col min="9706" max="9706" width="9" style="20" customWidth="1"/>
    <col min="9707" max="9707" width="8.140625" style="20" customWidth="1"/>
    <col min="9708" max="9708" width="8.28515625" style="20" customWidth="1"/>
    <col min="9709" max="9709" width="10.140625" style="20" customWidth="1"/>
    <col min="9710" max="9710" width="10.7109375" style="20" customWidth="1"/>
    <col min="9711" max="9711" width="10" style="20" customWidth="1"/>
    <col min="9712" max="9713" width="8" style="20" customWidth="1"/>
    <col min="9714" max="9959" width="9.140625" style="20"/>
    <col min="9960" max="9960" width="28" style="20" customWidth="1"/>
    <col min="9961" max="9961" width="7.42578125" style="20" customWidth="1"/>
    <col min="9962" max="9962" width="9" style="20" customWidth="1"/>
    <col min="9963" max="9963" width="8.140625" style="20" customWidth="1"/>
    <col min="9964" max="9964" width="8.28515625" style="20" customWidth="1"/>
    <col min="9965" max="9965" width="10.140625" style="20" customWidth="1"/>
    <col min="9966" max="9966" width="10.7109375" style="20" customWidth="1"/>
    <col min="9967" max="9967" width="10" style="20" customWidth="1"/>
    <col min="9968" max="9969" width="8" style="20" customWidth="1"/>
    <col min="9970" max="10215" width="9.140625" style="20"/>
    <col min="10216" max="10216" width="28" style="20" customWidth="1"/>
    <col min="10217" max="10217" width="7.42578125" style="20" customWidth="1"/>
    <col min="10218" max="10218" width="9" style="20" customWidth="1"/>
    <col min="10219" max="10219" width="8.140625" style="20" customWidth="1"/>
    <col min="10220" max="10220" width="8.28515625" style="20" customWidth="1"/>
    <col min="10221" max="10221" width="10.140625" style="20" customWidth="1"/>
    <col min="10222" max="10222" width="10.7109375" style="20" customWidth="1"/>
    <col min="10223" max="10223" width="10" style="20" customWidth="1"/>
    <col min="10224" max="10225" width="8" style="20" customWidth="1"/>
    <col min="10226" max="10471" width="9.140625" style="20"/>
    <col min="10472" max="10472" width="28" style="20" customWidth="1"/>
    <col min="10473" max="10473" width="7.42578125" style="20" customWidth="1"/>
    <col min="10474" max="10474" width="9" style="20" customWidth="1"/>
    <col min="10475" max="10475" width="8.140625" style="20" customWidth="1"/>
    <col min="10476" max="10476" width="8.28515625" style="20" customWidth="1"/>
    <col min="10477" max="10477" width="10.140625" style="20" customWidth="1"/>
    <col min="10478" max="10478" width="10.7109375" style="20" customWidth="1"/>
    <col min="10479" max="10479" width="10" style="20" customWidth="1"/>
    <col min="10480" max="10481" width="8" style="20" customWidth="1"/>
    <col min="10482" max="10727" width="9.140625" style="20"/>
    <col min="10728" max="10728" width="28" style="20" customWidth="1"/>
    <col min="10729" max="10729" width="7.42578125" style="20" customWidth="1"/>
    <col min="10730" max="10730" width="9" style="20" customWidth="1"/>
    <col min="10731" max="10731" width="8.140625" style="20" customWidth="1"/>
    <col min="10732" max="10732" width="8.28515625" style="20" customWidth="1"/>
    <col min="10733" max="10733" width="10.140625" style="20" customWidth="1"/>
    <col min="10734" max="10734" width="10.7109375" style="20" customWidth="1"/>
    <col min="10735" max="10735" width="10" style="20" customWidth="1"/>
    <col min="10736" max="10737" width="8" style="20" customWidth="1"/>
    <col min="10738" max="10983" width="9.140625" style="20"/>
    <col min="10984" max="10984" width="28" style="20" customWidth="1"/>
    <col min="10985" max="10985" width="7.42578125" style="20" customWidth="1"/>
    <col min="10986" max="10986" width="9" style="20" customWidth="1"/>
    <col min="10987" max="10987" width="8.140625" style="20" customWidth="1"/>
    <col min="10988" max="10988" width="8.28515625" style="20" customWidth="1"/>
    <col min="10989" max="10989" width="10.140625" style="20" customWidth="1"/>
    <col min="10990" max="10990" width="10.7109375" style="20" customWidth="1"/>
    <col min="10991" max="10991" width="10" style="20" customWidth="1"/>
    <col min="10992" max="10993" width="8" style="20" customWidth="1"/>
    <col min="10994" max="11239" width="9.140625" style="20"/>
    <col min="11240" max="11240" width="28" style="20" customWidth="1"/>
    <col min="11241" max="11241" width="7.42578125" style="20" customWidth="1"/>
    <col min="11242" max="11242" width="9" style="20" customWidth="1"/>
    <col min="11243" max="11243" width="8.140625" style="20" customWidth="1"/>
    <col min="11244" max="11244" width="8.28515625" style="20" customWidth="1"/>
    <col min="11245" max="11245" width="10.140625" style="20" customWidth="1"/>
    <col min="11246" max="11246" width="10.7109375" style="20" customWidth="1"/>
    <col min="11247" max="11247" width="10" style="20" customWidth="1"/>
    <col min="11248" max="11249" width="8" style="20" customWidth="1"/>
    <col min="11250" max="11495" width="9.140625" style="20"/>
    <col min="11496" max="11496" width="28" style="20" customWidth="1"/>
    <col min="11497" max="11497" width="7.42578125" style="20" customWidth="1"/>
    <col min="11498" max="11498" width="9" style="20" customWidth="1"/>
    <col min="11499" max="11499" width="8.140625" style="20" customWidth="1"/>
    <col min="11500" max="11500" width="8.28515625" style="20" customWidth="1"/>
    <col min="11501" max="11501" width="10.140625" style="20" customWidth="1"/>
    <col min="11502" max="11502" width="10.7109375" style="20" customWidth="1"/>
    <col min="11503" max="11503" width="10" style="20" customWidth="1"/>
    <col min="11504" max="11505" width="8" style="20" customWidth="1"/>
    <col min="11506" max="11751" width="9.140625" style="20"/>
    <col min="11752" max="11752" width="28" style="20" customWidth="1"/>
    <col min="11753" max="11753" width="7.42578125" style="20" customWidth="1"/>
    <col min="11754" max="11754" width="9" style="20" customWidth="1"/>
    <col min="11755" max="11755" width="8.140625" style="20" customWidth="1"/>
    <col min="11756" max="11756" width="8.28515625" style="20" customWidth="1"/>
    <col min="11757" max="11757" width="10.140625" style="20" customWidth="1"/>
    <col min="11758" max="11758" width="10.7109375" style="20" customWidth="1"/>
    <col min="11759" max="11759" width="10" style="20" customWidth="1"/>
    <col min="11760" max="11761" width="8" style="20" customWidth="1"/>
    <col min="11762" max="12007" width="9.140625" style="20"/>
    <col min="12008" max="12008" width="28" style="20" customWidth="1"/>
    <col min="12009" max="12009" width="7.42578125" style="20" customWidth="1"/>
    <col min="12010" max="12010" width="9" style="20" customWidth="1"/>
    <col min="12011" max="12011" width="8.140625" style="20" customWidth="1"/>
    <col min="12012" max="12012" width="8.28515625" style="20" customWidth="1"/>
    <col min="12013" max="12013" width="10.140625" style="20" customWidth="1"/>
    <col min="12014" max="12014" width="10.7109375" style="20" customWidth="1"/>
    <col min="12015" max="12015" width="10" style="20" customWidth="1"/>
    <col min="12016" max="12017" width="8" style="20" customWidth="1"/>
    <col min="12018" max="12263" width="9.140625" style="20"/>
    <col min="12264" max="12264" width="28" style="20" customWidth="1"/>
    <col min="12265" max="12265" width="7.42578125" style="20" customWidth="1"/>
    <col min="12266" max="12266" width="9" style="20" customWidth="1"/>
    <col min="12267" max="12267" width="8.140625" style="20" customWidth="1"/>
    <col min="12268" max="12268" width="8.28515625" style="20" customWidth="1"/>
    <col min="12269" max="12269" width="10.140625" style="20" customWidth="1"/>
    <col min="12270" max="12270" width="10.7109375" style="20" customWidth="1"/>
    <col min="12271" max="12271" width="10" style="20" customWidth="1"/>
    <col min="12272" max="12273" width="8" style="20" customWidth="1"/>
    <col min="12274" max="12519" width="9.140625" style="20"/>
    <col min="12520" max="12520" width="28" style="20" customWidth="1"/>
    <col min="12521" max="12521" width="7.42578125" style="20" customWidth="1"/>
    <col min="12522" max="12522" width="9" style="20" customWidth="1"/>
    <col min="12523" max="12523" width="8.140625" style="20" customWidth="1"/>
    <col min="12524" max="12524" width="8.28515625" style="20" customWidth="1"/>
    <col min="12525" max="12525" width="10.140625" style="20" customWidth="1"/>
    <col min="12526" max="12526" width="10.7109375" style="20" customWidth="1"/>
    <col min="12527" max="12527" width="10" style="20" customWidth="1"/>
    <col min="12528" max="12529" width="8" style="20" customWidth="1"/>
    <col min="12530" max="12775" width="9.140625" style="20"/>
    <col min="12776" max="12776" width="28" style="20" customWidth="1"/>
    <col min="12777" max="12777" width="7.42578125" style="20" customWidth="1"/>
    <col min="12778" max="12778" width="9" style="20" customWidth="1"/>
    <col min="12779" max="12779" width="8.140625" style="20" customWidth="1"/>
    <col min="12780" max="12780" width="8.28515625" style="20" customWidth="1"/>
    <col min="12781" max="12781" width="10.140625" style="20" customWidth="1"/>
    <col min="12782" max="12782" width="10.7109375" style="20" customWidth="1"/>
    <col min="12783" max="12783" width="10" style="20" customWidth="1"/>
    <col min="12784" max="12785" width="8" style="20" customWidth="1"/>
    <col min="12786" max="13031" width="9.140625" style="20"/>
    <col min="13032" max="13032" width="28" style="20" customWidth="1"/>
    <col min="13033" max="13033" width="7.42578125" style="20" customWidth="1"/>
    <col min="13034" max="13034" width="9" style="20" customWidth="1"/>
    <col min="13035" max="13035" width="8.140625" style="20" customWidth="1"/>
    <col min="13036" max="13036" width="8.28515625" style="20" customWidth="1"/>
    <col min="13037" max="13037" width="10.140625" style="20" customWidth="1"/>
    <col min="13038" max="13038" width="10.7109375" style="20" customWidth="1"/>
    <col min="13039" max="13039" width="10" style="20" customWidth="1"/>
    <col min="13040" max="13041" width="8" style="20" customWidth="1"/>
    <col min="13042" max="13287" width="9.140625" style="20"/>
    <col min="13288" max="13288" width="28" style="20" customWidth="1"/>
    <col min="13289" max="13289" width="7.42578125" style="20" customWidth="1"/>
    <col min="13290" max="13290" width="9" style="20" customWidth="1"/>
    <col min="13291" max="13291" width="8.140625" style="20" customWidth="1"/>
    <col min="13292" max="13292" width="8.28515625" style="20" customWidth="1"/>
    <col min="13293" max="13293" width="10.140625" style="20" customWidth="1"/>
    <col min="13294" max="13294" width="10.7109375" style="20" customWidth="1"/>
    <col min="13295" max="13295" width="10" style="20" customWidth="1"/>
    <col min="13296" max="13297" width="8" style="20" customWidth="1"/>
    <col min="13298" max="13543" width="9.140625" style="20"/>
    <col min="13544" max="13544" width="28" style="20" customWidth="1"/>
    <col min="13545" max="13545" width="7.42578125" style="20" customWidth="1"/>
    <col min="13546" max="13546" width="9" style="20" customWidth="1"/>
    <col min="13547" max="13547" width="8.140625" style="20" customWidth="1"/>
    <col min="13548" max="13548" width="8.28515625" style="20" customWidth="1"/>
    <col min="13549" max="13549" width="10.140625" style="20" customWidth="1"/>
    <col min="13550" max="13550" width="10.7109375" style="20" customWidth="1"/>
    <col min="13551" max="13551" width="10" style="20" customWidth="1"/>
    <col min="13552" max="13553" width="8" style="20" customWidth="1"/>
    <col min="13554" max="13799" width="9.140625" style="20"/>
    <col min="13800" max="13800" width="28" style="20" customWidth="1"/>
    <col min="13801" max="13801" width="7.42578125" style="20" customWidth="1"/>
    <col min="13802" max="13802" width="9" style="20" customWidth="1"/>
    <col min="13803" max="13803" width="8.140625" style="20" customWidth="1"/>
    <col min="13804" max="13804" width="8.28515625" style="20" customWidth="1"/>
    <col min="13805" max="13805" width="10.140625" style="20" customWidth="1"/>
    <col min="13806" max="13806" width="10.7109375" style="20" customWidth="1"/>
    <col min="13807" max="13807" width="10" style="20" customWidth="1"/>
    <col min="13808" max="13809" width="8" style="20" customWidth="1"/>
    <col min="13810" max="14055" width="9.140625" style="20"/>
    <col min="14056" max="14056" width="28" style="20" customWidth="1"/>
    <col min="14057" max="14057" width="7.42578125" style="20" customWidth="1"/>
    <col min="14058" max="14058" width="9" style="20" customWidth="1"/>
    <col min="14059" max="14059" width="8.140625" style="20" customWidth="1"/>
    <col min="14060" max="14060" width="8.28515625" style="20" customWidth="1"/>
    <col min="14061" max="14061" width="10.140625" style="20" customWidth="1"/>
    <col min="14062" max="14062" width="10.7109375" style="20" customWidth="1"/>
    <col min="14063" max="14063" width="10" style="20" customWidth="1"/>
    <col min="14064" max="14065" width="8" style="20" customWidth="1"/>
    <col min="14066" max="14311" width="9.140625" style="20"/>
    <col min="14312" max="14312" width="28" style="20" customWidth="1"/>
    <col min="14313" max="14313" width="7.42578125" style="20" customWidth="1"/>
    <col min="14314" max="14314" width="9" style="20" customWidth="1"/>
    <col min="14315" max="14315" width="8.140625" style="20" customWidth="1"/>
    <col min="14316" max="14316" width="8.28515625" style="20" customWidth="1"/>
    <col min="14317" max="14317" width="10.140625" style="20" customWidth="1"/>
    <col min="14318" max="14318" width="10.7109375" style="20" customWidth="1"/>
    <col min="14319" max="14319" width="10" style="20" customWidth="1"/>
    <col min="14320" max="14321" width="8" style="20" customWidth="1"/>
    <col min="14322" max="14567" width="9.140625" style="20"/>
    <col min="14568" max="14568" width="28" style="20" customWidth="1"/>
    <col min="14569" max="14569" width="7.42578125" style="20" customWidth="1"/>
    <col min="14570" max="14570" width="9" style="20" customWidth="1"/>
    <col min="14571" max="14571" width="8.140625" style="20" customWidth="1"/>
    <col min="14572" max="14572" width="8.28515625" style="20" customWidth="1"/>
    <col min="14573" max="14573" width="10.140625" style="20" customWidth="1"/>
    <col min="14574" max="14574" width="10.7109375" style="20" customWidth="1"/>
    <col min="14575" max="14575" width="10" style="20" customWidth="1"/>
    <col min="14576" max="14577" width="8" style="20" customWidth="1"/>
    <col min="14578" max="14823" width="9.140625" style="20"/>
    <col min="14824" max="14824" width="28" style="20" customWidth="1"/>
    <col min="14825" max="14825" width="7.42578125" style="20" customWidth="1"/>
    <col min="14826" max="14826" width="9" style="20" customWidth="1"/>
    <col min="14827" max="14827" width="8.140625" style="20" customWidth="1"/>
    <col min="14828" max="14828" width="8.28515625" style="20" customWidth="1"/>
    <col min="14829" max="14829" width="10.140625" style="20" customWidth="1"/>
    <col min="14830" max="14830" width="10.7109375" style="20" customWidth="1"/>
    <col min="14831" max="14831" width="10" style="20" customWidth="1"/>
    <col min="14832" max="14833" width="8" style="20" customWidth="1"/>
    <col min="14834" max="15079" width="9.140625" style="20"/>
    <col min="15080" max="15080" width="28" style="20" customWidth="1"/>
    <col min="15081" max="15081" width="7.42578125" style="20" customWidth="1"/>
    <col min="15082" max="15082" width="9" style="20" customWidth="1"/>
    <col min="15083" max="15083" width="8.140625" style="20" customWidth="1"/>
    <col min="15084" max="15084" width="8.28515625" style="20" customWidth="1"/>
    <col min="15085" max="15085" width="10.140625" style="20" customWidth="1"/>
    <col min="15086" max="15086" width="10.7109375" style="20" customWidth="1"/>
    <col min="15087" max="15087" width="10" style="20" customWidth="1"/>
    <col min="15088" max="15089" width="8" style="20" customWidth="1"/>
    <col min="15090" max="15335" width="9.140625" style="20"/>
    <col min="15336" max="15336" width="28" style="20" customWidth="1"/>
    <col min="15337" max="15337" width="7.42578125" style="20" customWidth="1"/>
    <col min="15338" max="15338" width="9" style="20" customWidth="1"/>
    <col min="15339" max="15339" width="8.140625" style="20" customWidth="1"/>
    <col min="15340" max="15340" width="8.28515625" style="20" customWidth="1"/>
    <col min="15341" max="15341" width="10.140625" style="20" customWidth="1"/>
    <col min="15342" max="15342" width="10.7109375" style="20" customWidth="1"/>
    <col min="15343" max="15343" width="10" style="20" customWidth="1"/>
    <col min="15344" max="15345" width="8" style="20" customWidth="1"/>
    <col min="15346" max="15591" width="9.140625" style="20"/>
    <col min="15592" max="15592" width="28" style="20" customWidth="1"/>
    <col min="15593" max="15593" width="7.42578125" style="20" customWidth="1"/>
    <col min="15594" max="15594" width="9" style="20" customWidth="1"/>
    <col min="15595" max="15595" width="8.140625" style="20" customWidth="1"/>
    <col min="15596" max="15596" width="8.28515625" style="20" customWidth="1"/>
    <col min="15597" max="15597" width="10.140625" style="20" customWidth="1"/>
    <col min="15598" max="15598" width="10.7109375" style="20" customWidth="1"/>
    <col min="15599" max="15599" width="10" style="20" customWidth="1"/>
    <col min="15600" max="15601" width="8" style="20" customWidth="1"/>
    <col min="15602" max="15847" width="9.140625" style="20"/>
    <col min="15848" max="15848" width="28" style="20" customWidth="1"/>
    <col min="15849" max="15849" width="7.42578125" style="20" customWidth="1"/>
    <col min="15850" max="15850" width="9" style="20" customWidth="1"/>
    <col min="15851" max="15851" width="8.140625" style="20" customWidth="1"/>
    <col min="15852" max="15852" width="8.28515625" style="20" customWidth="1"/>
    <col min="15853" max="15853" width="10.140625" style="20" customWidth="1"/>
    <col min="15854" max="15854" width="10.7109375" style="20" customWidth="1"/>
    <col min="15855" max="15855" width="10" style="20" customWidth="1"/>
    <col min="15856" max="15857" width="8" style="20" customWidth="1"/>
    <col min="15858" max="16103" width="9.140625" style="20"/>
    <col min="16104" max="16104" width="28" style="20" customWidth="1"/>
    <col min="16105" max="16105" width="7.42578125" style="20" customWidth="1"/>
    <col min="16106" max="16106" width="9" style="20" customWidth="1"/>
    <col min="16107" max="16107" width="8.140625" style="20" customWidth="1"/>
    <col min="16108" max="16108" width="8.28515625" style="20" customWidth="1"/>
    <col min="16109" max="16109" width="10.140625" style="20" customWidth="1"/>
    <col min="16110" max="16110" width="10.7109375" style="20" customWidth="1"/>
    <col min="16111" max="16111" width="10" style="20" customWidth="1"/>
    <col min="16112" max="16113" width="8" style="20" customWidth="1"/>
    <col min="16114" max="16384" width="9.140625" style="20"/>
  </cols>
  <sheetData>
    <row r="1" spans="1:9" ht="61.5" customHeight="1" x14ac:dyDescent="0.2">
      <c r="D1" s="91" t="s">
        <v>1024</v>
      </c>
      <c r="E1" s="89"/>
      <c r="F1" s="89"/>
      <c r="G1" s="89"/>
      <c r="H1" s="89"/>
      <c r="I1" s="89"/>
    </row>
    <row r="2" spans="1:9" ht="52.5" customHeight="1" x14ac:dyDescent="0.2">
      <c r="A2" s="37">
        <v>786.97</v>
      </c>
      <c r="B2" s="21"/>
      <c r="C2" s="17"/>
      <c r="D2" s="89" t="s">
        <v>151</v>
      </c>
      <c r="E2" s="89"/>
      <c r="F2" s="89"/>
      <c r="G2" s="89"/>
      <c r="H2" s="89"/>
      <c r="I2" s="89"/>
    </row>
    <row r="3" spans="1:9" ht="48" customHeight="1" x14ac:dyDescent="0.2">
      <c r="A3" s="90" t="s">
        <v>201</v>
      </c>
      <c r="B3" s="90"/>
      <c r="C3" s="90"/>
      <c r="D3" s="90"/>
      <c r="E3" s="90"/>
      <c r="F3" s="90"/>
      <c r="G3" s="90"/>
      <c r="H3" s="90"/>
      <c r="I3" s="90"/>
    </row>
    <row r="4" spans="1:9" s="26" customFormat="1" ht="55.5" customHeight="1" x14ac:dyDescent="0.25">
      <c r="A4" s="22" t="s">
        <v>152</v>
      </c>
      <c r="B4" s="22" t="s">
        <v>153</v>
      </c>
      <c r="C4" s="23" t="s">
        <v>154</v>
      </c>
      <c r="D4" s="23" t="s">
        <v>155</v>
      </c>
      <c r="E4" s="23" t="s">
        <v>156</v>
      </c>
      <c r="F4" s="23" t="s">
        <v>157</v>
      </c>
      <c r="G4" s="24" t="s">
        <v>158</v>
      </c>
      <c r="H4" s="25" t="s">
        <v>159</v>
      </c>
      <c r="I4" s="24" t="s">
        <v>160</v>
      </c>
    </row>
    <row r="5" spans="1:9" x14ac:dyDescent="0.2">
      <c r="A5" s="27">
        <v>560109</v>
      </c>
      <c r="B5" s="27" t="s">
        <v>161</v>
      </c>
      <c r="C5" s="28">
        <v>0.9909</v>
      </c>
      <c r="D5" s="29">
        <v>1.0489999999999999</v>
      </c>
      <c r="E5" s="30">
        <f t="shared" ref="E5:E44" si="0">C5*D5</f>
        <v>1.0395000000000001</v>
      </c>
      <c r="F5" s="31">
        <v>5</v>
      </c>
      <c r="G5" s="30">
        <v>1.0387</v>
      </c>
      <c r="H5" s="32">
        <v>817.43</v>
      </c>
      <c r="I5" s="32">
        <v>806.66</v>
      </c>
    </row>
    <row r="6" spans="1:9" x14ac:dyDescent="0.2">
      <c r="A6" s="27">
        <v>560110</v>
      </c>
      <c r="B6" s="27" t="s">
        <v>162</v>
      </c>
      <c r="C6" s="28">
        <v>1.0342</v>
      </c>
      <c r="D6" s="29">
        <v>1.024</v>
      </c>
      <c r="E6" s="30">
        <f t="shared" si="0"/>
        <v>1.0589999999999999</v>
      </c>
      <c r="F6" s="31">
        <v>6</v>
      </c>
      <c r="G6" s="30">
        <v>1.0545</v>
      </c>
      <c r="H6" s="32">
        <v>829.86</v>
      </c>
      <c r="I6" s="32">
        <v>818.93</v>
      </c>
    </row>
    <row r="7" spans="1:9" x14ac:dyDescent="0.2">
      <c r="A7" s="27">
        <v>560206</v>
      </c>
      <c r="B7" s="27" t="s">
        <v>163</v>
      </c>
      <c r="C7" s="28">
        <v>1.0302</v>
      </c>
      <c r="D7" s="29">
        <v>0.96499999999999997</v>
      </c>
      <c r="E7" s="30">
        <f t="shared" si="0"/>
        <v>0.99409999999999998</v>
      </c>
      <c r="F7" s="31">
        <v>3</v>
      </c>
      <c r="G7" s="24">
        <v>0.99160000000000004</v>
      </c>
      <c r="H7" s="32">
        <v>780.36</v>
      </c>
      <c r="I7" s="32">
        <v>770.08</v>
      </c>
    </row>
    <row r="8" spans="1:9" x14ac:dyDescent="0.2">
      <c r="A8" s="27">
        <v>560043</v>
      </c>
      <c r="B8" s="27" t="s">
        <v>164</v>
      </c>
      <c r="C8" s="28">
        <v>1.0793999999999999</v>
      </c>
      <c r="D8" s="29">
        <v>0.96499999999999997</v>
      </c>
      <c r="E8" s="30">
        <f t="shared" si="0"/>
        <v>1.0416000000000001</v>
      </c>
      <c r="F8" s="31">
        <v>6</v>
      </c>
      <c r="G8" s="24">
        <v>1.0545</v>
      </c>
      <c r="H8" s="32">
        <v>829.86</v>
      </c>
      <c r="I8" s="32">
        <v>818.93</v>
      </c>
    </row>
    <row r="9" spans="1:9" x14ac:dyDescent="0.2">
      <c r="A9" s="27">
        <v>560045</v>
      </c>
      <c r="B9" s="27" t="s">
        <v>165</v>
      </c>
      <c r="C9" s="28">
        <v>1.0181</v>
      </c>
      <c r="D9" s="29">
        <v>0.96499999999999997</v>
      </c>
      <c r="E9" s="30">
        <f t="shared" si="0"/>
        <v>0.98250000000000004</v>
      </c>
      <c r="F9" s="31">
        <v>3</v>
      </c>
      <c r="G9" s="24">
        <v>0.99160000000000004</v>
      </c>
      <c r="H9" s="32">
        <v>780.36</v>
      </c>
      <c r="I9" s="32">
        <v>770.08</v>
      </c>
    </row>
    <row r="10" spans="1:9" x14ac:dyDescent="0.2">
      <c r="A10" s="27">
        <v>560047</v>
      </c>
      <c r="B10" s="27" t="s">
        <v>166</v>
      </c>
      <c r="C10" s="28">
        <v>1.0232000000000001</v>
      </c>
      <c r="D10" s="29">
        <v>0.96499999999999997</v>
      </c>
      <c r="E10" s="30">
        <f t="shared" si="0"/>
        <v>0.98740000000000006</v>
      </c>
      <c r="F10" s="31">
        <v>3</v>
      </c>
      <c r="G10" s="24">
        <v>0.99160000000000004</v>
      </c>
      <c r="H10" s="32">
        <v>780.36</v>
      </c>
      <c r="I10" s="32">
        <v>770.08</v>
      </c>
    </row>
    <row r="11" spans="1:9" x14ac:dyDescent="0.2">
      <c r="A11" s="27">
        <v>560214</v>
      </c>
      <c r="B11" s="27" t="s">
        <v>167</v>
      </c>
      <c r="C11" s="28">
        <v>1.0063</v>
      </c>
      <c r="D11" s="29">
        <v>0.96499999999999997</v>
      </c>
      <c r="E11" s="30">
        <f t="shared" si="0"/>
        <v>0.97109999999999996</v>
      </c>
      <c r="F11" s="31">
        <v>2</v>
      </c>
      <c r="G11" s="24">
        <v>0.9698</v>
      </c>
      <c r="H11" s="32">
        <v>763.2</v>
      </c>
      <c r="I11" s="32">
        <v>753.15</v>
      </c>
    </row>
    <row r="12" spans="1:9" x14ac:dyDescent="0.2">
      <c r="A12" s="27">
        <v>560052</v>
      </c>
      <c r="B12" s="27" t="s">
        <v>168</v>
      </c>
      <c r="C12" s="28">
        <v>1.0630999999999999</v>
      </c>
      <c r="D12" s="29">
        <v>0.96499999999999997</v>
      </c>
      <c r="E12" s="30">
        <f t="shared" si="0"/>
        <v>1.0259</v>
      </c>
      <c r="F12" s="31">
        <v>5</v>
      </c>
      <c r="G12" s="24">
        <v>1.0387</v>
      </c>
      <c r="H12" s="32">
        <v>817.43</v>
      </c>
      <c r="I12" s="32">
        <v>806.66</v>
      </c>
    </row>
    <row r="13" spans="1:9" x14ac:dyDescent="0.2">
      <c r="A13" s="27">
        <v>560053</v>
      </c>
      <c r="B13" s="27" t="s">
        <v>169</v>
      </c>
      <c r="C13" s="28">
        <v>1.0067999999999999</v>
      </c>
      <c r="D13" s="29">
        <v>0.96499999999999997</v>
      </c>
      <c r="E13" s="30">
        <f t="shared" si="0"/>
        <v>0.97160000000000002</v>
      </c>
      <c r="F13" s="31">
        <v>2</v>
      </c>
      <c r="G13" s="24">
        <v>0.9698</v>
      </c>
      <c r="H13" s="32">
        <v>763.2</v>
      </c>
      <c r="I13" s="32">
        <v>753.15</v>
      </c>
    </row>
    <row r="14" spans="1:9" x14ac:dyDescent="0.2">
      <c r="A14" s="27">
        <v>560054</v>
      </c>
      <c r="B14" s="27" t="s">
        <v>170</v>
      </c>
      <c r="C14" s="28">
        <v>0.99690000000000001</v>
      </c>
      <c r="D14" s="29">
        <v>0.96499999999999997</v>
      </c>
      <c r="E14" s="30">
        <f t="shared" si="0"/>
        <v>0.96199999999999997</v>
      </c>
      <c r="F14" s="31">
        <v>2</v>
      </c>
      <c r="G14" s="24">
        <v>0.9698</v>
      </c>
      <c r="H14" s="32">
        <v>763.2</v>
      </c>
      <c r="I14" s="32">
        <v>753.15</v>
      </c>
    </row>
    <row r="15" spans="1:9" x14ac:dyDescent="0.2">
      <c r="A15" s="27">
        <v>560055</v>
      </c>
      <c r="B15" s="27" t="s">
        <v>171</v>
      </c>
      <c r="C15" s="28">
        <v>1.0459000000000001</v>
      </c>
      <c r="D15" s="29">
        <v>0.96499999999999997</v>
      </c>
      <c r="E15" s="30">
        <f t="shared" si="0"/>
        <v>1.0093000000000001</v>
      </c>
      <c r="F15" s="31">
        <v>4</v>
      </c>
      <c r="G15" s="24">
        <v>1.0113000000000001</v>
      </c>
      <c r="H15" s="32">
        <v>795.86</v>
      </c>
      <c r="I15" s="32">
        <v>785.38</v>
      </c>
    </row>
    <row r="16" spans="1:9" x14ac:dyDescent="0.2">
      <c r="A16" s="27">
        <v>560056</v>
      </c>
      <c r="B16" s="27" t="s">
        <v>172</v>
      </c>
      <c r="C16" s="28">
        <v>1.0803</v>
      </c>
      <c r="D16" s="29">
        <v>0.96499999999999997</v>
      </c>
      <c r="E16" s="30">
        <f t="shared" si="0"/>
        <v>1.0425</v>
      </c>
      <c r="F16" s="31">
        <v>6</v>
      </c>
      <c r="G16" s="24">
        <v>1.0545</v>
      </c>
      <c r="H16" s="32">
        <v>829.86</v>
      </c>
      <c r="I16" s="32">
        <v>818.93</v>
      </c>
    </row>
    <row r="17" spans="1:9" x14ac:dyDescent="0.2">
      <c r="A17" s="27">
        <v>560057</v>
      </c>
      <c r="B17" s="27" t="s">
        <v>173</v>
      </c>
      <c r="C17" s="28">
        <v>1.0344</v>
      </c>
      <c r="D17" s="29">
        <v>0.96499999999999997</v>
      </c>
      <c r="E17" s="30">
        <f t="shared" si="0"/>
        <v>0.99819999999999998</v>
      </c>
      <c r="F17" s="31">
        <v>3</v>
      </c>
      <c r="G17" s="24">
        <v>0.99160000000000004</v>
      </c>
      <c r="H17" s="32">
        <v>780.36</v>
      </c>
      <c r="I17" s="32">
        <v>770.08</v>
      </c>
    </row>
    <row r="18" spans="1:9" x14ac:dyDescent="0.2">
      <c r="A18" s="27">
        <v>560058</v>
      </c>
      <c r="B18" s="27" t="s">
        <v>174</v>
      </c>
      <c r="C18" s="28">
        <v>1.03</v>
      </c>
      <c r="D18" s="29">
        <v>0.96499999999999997</v>
      </c>
      <c r="E18" s="30">
        <f t="shared" si="0"/>
        <v>0.99399999999999999</v>
      </c>
      <c r="F18" s="31">
        <v>3</v>
      </c>
      <c r="G18" s="24">
        <v>0.99160000000000004</v>
      </c>
      <c r="H18" s="32">
        <v>780.36</v>
      </c>
      <c r="I18" s="32">
        <v>770.08</v>
      </c>
    </row>
    <row r="19" spans="1:9" x14ac:dyDescent="0.2">
      <c r="A19" s="27">
        <v>560059</v>
      </c>
      <c r="B19" s="27" t="s">
        <v>175</v>
      </c>
      <c r="C19" s="28">
        <v>1.0541</v>
      </c>
      <c r="D19" s="29">
        <v>0.96499999999999997</v>
      </c>
      <c r="E19" s="30">
        <f t="shared" si="0"/>
        <v>1.0172000000000001</v>
      </c>
      <c r="F19" s="31">
        <v>4</v>
      </c>
      <c r="G19" s="30">
        <v>1.0113000000000001</v>
      </c>
      <c r="H19" s="32">
        <v>795.86</v>
      </c>
      <c r="I19" s="32">
        <v>785.38</v>
      </c>
    </row>
    <row r="20" spans="1:9" x14ac:dyDescent="0.2">
      <c r="A20" s="27">
        <v>560060</v>
      </c>
      <c r="B20" s="27" t="s">
        <v>176</v>
      </c>
      <c r="C20" s="28">
        <v>0.98819999999999997</v>
      </c>
      <c r="D20" s="29">
        <v>0.96499999999999997</v>
      </c>
      <c r="E20" s="30">
        <f t="shared" si="0"/>
        <v>0.9536</v>
      </c>
      <c r="F20" s="31">
        <v>1</v>
      </c>
      <c r="G20" s="24">
        <v>0.95220000000000005</v>
      </c>
      <c r="H20" s="32">
        <v>749.35</v>
      </c>
      <c r="I20" s="32">
        <v>739.48</v>
      </c>
    </row>
    <row r="21" spans="1:9" x14ac:dyDescent="0.2">
      <c r="A21" s="27">
        <v>560061</v>
      </c>
      <c r="B21" s="27" t="s">
        <v>177</v>
      </c>
      <c r="C21" s="28">
        <v>1.0287999999999999</v>
      </c>
      <c r="D21" s="29">
        <v>0.96499999999999997</v>
      </c>
      <c r="E21" s="30">
        <f t="shared" si="0"/>
        <v>0.99280000000000002</v>
      </c>
      <c r="F21" s="31">
        <v>3</v>
      </c>
      <c r="G21" s="24">
        <v>0.99160000000000004</v>
      </c>
      <c r="H21" s="32">
        <v>780.36</v>
      </c>
      <c r="I21" s="32">
        <v>770.08</v>
      </c>
    </row>
    <row r="22" spans="1:9" x14ac:dyDescent="0.2">
      <c r="A22" s="27">
        <v>560062</v>
      </c>
      <c r="B22" s="27" t="s">
        <v>178</v>
      </c>
      <c r="C22" s="28">
        <v>1.0251999999999999</v>
      </c>
      <c r="D22" s="29">
        <v>0.96499999999999997</v>
      </c>
      <c r="E22" s="30">
        <f t="shared" si="0"/>
        <v>0.98929999999999996</v>
      </c>
      <c r="F22" s="31">
        <v>3</v>
      </c>
      <c r="G22" s="24">
        <v>0.99160000000000004</v>
      </c>
      <c r="H22" s="32">
        <v>780.36</v>
      </c>
      <c r="I22" s="32">
        <v>770.08</v>
      </c>
    </row>
    <row r="23" spans="1:9" x14ac:dyDescent="0.2">
      <c r="A23" s="27">
        <v>560063</v>
      </c>
      <c r="B23" s="27" t="s">
        <v>179</v>
      </c>
      <c r="C23" s="28">
        <v>1.0362</v>
      </c>
      <c r="D23" s="29">
        <v>0.96499999999999997</v>
      </c>
      <c r="E23" s="30">
        <f t="shared" si="0"/>
        <v>0.99990000000000001</v>
      </c>
      <c r="F23" s="31">
        <v>3</v>
      </c>
      <c r="G23" s="30">
        <v>0.99160000000000004</v>
      </c>
      <c r="H23" s="32">
        <v>780.36</v>
      </c>
      <c r="I23" s="32">
        <v>770.08</v>
      </c>
    </row>
    <row r="24" spans="1:9" x14ac:dyDescent="0.2">
      <c r="A24" s="27">
        <v>560064</v>
      </c>
      <c r="B24" s="27" t="s">
        <v>180</v>
      </c>
      <c r="C24" s="28">
        <v>1.0461</v>
      </c>
      <c r="D24" s="29">
        <v>1</v>
      </c>
      <c r="E24" s="30">
        <f t="shared" si="0"/>
        <v>1.0461</v>
      </c>
      <c r="F24" s="31">
        <v>6</v>
      </c>
      <c r="G24" s="24">
        <v>1.0545</v>
      </c>
      <c r="H24" s="32">
        <v>829.86</v>
      </c>
      <c r="I24" s="32">
        <v>818.93</v>
      </c>
    </row>
    <row r="25" spans="1:9" x14ac:dyDescent="0.2">
      <c r="A25" s="27">
        <v>560065</v>
      </c>
      <c r="B25" s="27" t="s">
        <v>181</v>
      </c>
      <c r="C25" s="28">
        <v>1.0656000000000001</v>
      </c>
      <c r="D25" s="29">
        <v>0.96499999999999997</v>
      </c>
      <c r="E25" s="30">
        <f t="shared" si="0"/>
        <v>1.0283</v>
      </c>
      <c r="F25" s="31">
        <v>5</v>
      </c>
      <c r="G25" s="30">
        <v>1.0387</v>
      </c>
      <c r="H25" s="32">
        <v>817.43</v>
      </c>
      <c r="I25" s="32">
        <v>806.66</v>
      </c>
    </row>
    <row r="26" spans="1:9" x14ac:dyDescent="0.2">
      <c r="A26" s="27">
        <v>560066</v>
      </c>
      <c r="B26" s="27" t="s">
        <v>182</v>
      </c>
      <c r="C26" s="28">
        <v>1.0780000000000001</v>
      </c>
      <c r="D26" s="29">
        <v>0.96499999999999997</v>
      </c>
      <c r="E26" s="30">
        <f t="shared" si="0"/>
        <v>1.0403</v>
      </c>
      <c r="F26" s="31">
        <v>6</v>
      </c>
      <c r="G26" s="24">
        <v>1.0545</v>
      </c>
      <c r="H26" s="32">
        <v>829.86</v>
      </c>
      <c r="I26" s="32">
        <v>818.93</v>
      </c>
    </row>
    <row r="27" spans="1:9" x14ac:dyDescent="0.2">
      <c r="A27" s="27">
        <v>560067</v>
      </c>
      <c r="B27" s="27" t="s">
        <v>183</v>
      </c>
      <c r="C27" s="28">
        <v>1.0096000000000001</v>
      </c>
      <c r="D27" s="29">
        <v>0.96499999999999997</v>
      </c>
      <c r="E27" s="30">
        <f t="shared" si="0"/>
        <v>0.97430000000000005</v>
      </c>
      <c r="F27" s="31">
        <v>2</v>
      </c>
      <c r="G27" s="24">
        <v>0.9698</v>
      </c>
      <c r="H27" s="32">
        <v>763.2</v>
      </c>
      <c r="I27" s="32">
        <v>753.15</v>
      </c>
    </row>
    <row r="28" spans="1:9" x14ac:dyDescent="0.2">
      <c r="A28" s="27">
        <v>560068</v>
      </c>
      <c r="B28" s="27" t="s">
        <v>184</v>
      </c>
      <c r="C28" s="28">
        <v>1.0506</v>
      </c>
      <c r="D28" s="29">
        <v>0.96499999999999997</v>
      </c>
      <c r="E28" s="30">
        <f t="shared" si="0"/>
        <v>1.0138</v>
      </c>
      <c r="F28" s="31">
        <v>4</v>
      </c>
      <c r="G28" s="24">
        <v>1.0113000000000001</v>
      </c>
      <c r="H28" s="32">
        <v>795.86</v>
      </c>
      <c r="I28" s="32">
        <v>785.38</v>
      </c>
    </row>
    <row r="29" spans="1:9" x14ac:dyDescent="0.2">
      <c r="A29" s="27">
        <v>560069</v>
      </c>
      <c r="B29" s="27" t="s">
        <v>185</v>
      </c>
      <c r="C29" s="28">
        <v>1.0270999999999999</v>
      </c>
      <c r="D29" s="29">
        <v>0.96499999999999997</v>
      </c>
      <c r="E29" s="30">
        <f t="shared" si="0"/>
        <v>0.99119999999999997</v>
      </c>
      <c r="F29" s="31">
        <v>3</v>
      </c>
      <c r="G29" s="24">
        <v>0.99160000000000004</v>
      </c>
      <c r="H29" s="32">
        <v>780.36</v>
      </c>
      <c r="I29" s="32">
        <v>770.08</v>
      </c>
    </row>
    <row r="30" spans="1:9" x14ac:dyDescent="0.2">
      <c r="A30" s="27">
        <v>560070</v>
      </c>
      <c r="B30" s="27" t="s">
        <v>186</v>
      </c>
      <c r="C30" s="28">
        <v>0.99029999999999996</v>
      </c>
      <c r="D30" s="29">
        <v>0.96499999999999997</v>
      </c>
      <c r="E30" s="30">
        <f t="shared" si="0"/>
        <v>0.9556</v>
      </c>
      <c r="F30" s="31">
        <v>1</v>
      </c>
      <c r="G30" s="30">
        <v>0.95220000000000005</v>
      </c>
      <c r="H30" s="32">
        <v>749.35</v>
      </c>
      <c r="I30" s="32">
        <v>739.48</v>
      </c>
    </row>
    <row r="31" spans="1:9" x14ac:dyDescent="0.2">
      <c r="A31" s="27">
        <v>560071</v>
      </c>
      <c r="B31" s="27" t="s">
        <v>187</v>
      </c>
      <c r="C31" s="28">
        <v>0.98089999999999999</v>
      </c>
      <c r="D31" s="29">
        <v>0.96499999999999997</v>
      </c>
      <c r="E31" s="30">
        <f t="shared" si="0"/>
        <v>0.9466</v>
      </c>
      <c r="F31" s="31">
        <v>1</v>
      </c>
      <c r="G31" s="24">
        <v>0.95220000000000005</v>
      </c>
      <c r="H31" s="32">
        <v>749.35</v>
      </c>
      <c r="I31" s="32">
        <v>739.48</v>
      </c>
    </row>
    <row r="32" spans="1:9" x14ac:dyDescent="0.2">
      <c r="A32" s="27">
        <v>560072</v>
      </c>
      <c r="B32" s="27" t="s">
        <v>188</v>
      </c>
      <c r="C32" s="28">
        <v>1.0454000000000001</v>
      </c>
      <c r="D32" s="29">
        <v>0.96499999999999997</v>
      </c>
      <c r="E32" s="30">
        <f t="shared" si="0"/>
        <v>1.0087999999999999</v>
      </c>
      <c r="F32" s="31">
        <v>4</v>
      </c>
      <c r="G32" s="24">
        <v>1.0113000000000001</v>
      </c>
      <c r="H32" s="32">
        <v>795.86</v>
      </c>
      <c r="I32" s="32">
        <v>785.38</v>
      </c>
    </row>
    <row r="33" spans="1:9" x14ac:dyDescent="0.2">
      <c r="A33" s="27">
        <v>560073</v>
      </c>
      <c r="B33" s="27" t="s">
        <v>189</v>
      </c>
      <c r="C33" s="28">
        <v>1.0976999999999999</v>
      </c>
      <c r="D33" s="29">
        <v>0.96499999999999997</v>
      </c>
      <c r="E33" s="30">
        <f t="shared" si="0"/>
        <v>1.0592999999999999</v>
      </c>
      <c r="F33" s="31">
        <v>6</v>
      </c>
      <c r="G33" s="30">
        <v>1.0545</v>
      </c>
      <c r="H33" s="32">
        <v>829.86</v>
      </c>
      <c r="I33" s="32">
        <v>818.93</v>
      </c>
    </row>
    <row r="34" spans="1:9" x14ac:dyDescent="0.2">
      <c r="A34" s="27">
        <v>560074</v>
      </c>
      <c r="B34" s="27" t="s">
        <v>190</v>
      </c>
      <c r="C34" s="28">
        <v>1.0337000000000001</v>
      </c>
      <c r="D34" s="29">
        <v>0.96499999999999997</v>
      </c>
      <c r="E34" s="30">
        <f t="shared" si="0"/>
        <v>0.99750000000000005</v>
      </c>
      <c r="F34" s="31">
        <v>3</v>
      </c>
      <c r="G34" s="24">
        <v>0.99160000000000004</v>
      </c>
      <c r="H34" s="32">
        <v>780.36</v>
      </c>
      <c r="I34" s="32">
        <v>770.08</v>
      </c>
    </row>
    <row r="35" spans="1:9" x14ac:dyDescent="0.2">
      <c r="A35" s="27">
        <v>560075</v>
      </c>
      <c r="B35" s="27" t="s">
        <v>191</v>
      </c>
      <c r="C35" s="28">
        <v>1.0319</v>
      </c>
      <c r="D35" s="29">
        <v>0.96499999999999997</v>
      </c>
      <c r="E35" s="30">
        <f t="shared" si="0"/>
        <v>0.99580000000000002</v>
      </c>
      <c r="F35" s="31">
        <v>3</v>
      </c>
      <c r="G35" s="24">
        <v>0.99160000000000004</v>
      </c>
      <c r="H35" s="32">
        <v>780.36</v>
      </c>
      <c r="I35" s="32">
        <v>770.08</v>
      </c>
    </row>
    <row r="36" spans="1:9" x14ac:dyDescent="0.2">
      <c r="A36" s="27">
        <v>560076</v>
      </c>
      <c r="B36" s="27" t="s">
        <v>192</v>
      </c>
      <c r="C36" s="28">
        <v>1.0034000000000001</v>
      </c>
      <c r="D36" s="29">
        <v>0.96499999999999997</v>
      </c>
      <c r="E36" s="30">
        <f t="shared" si="0"/>
        <v>0.96830000000000005</v>
      </c>
      <c r="F36" s="31">
        <v>2</v>
      </c>
      <c r="G36" s="24">
        <v>0.9698</v>
      </c>
      <c r="H36" s="32">
        <v>763.2</v>
      </c>
      <c r="I36" s="32">
        <v>753.15</v>
      </c>
    </row>
    <row r="37" spans="1:9" x14ac:dyDescent="0.2">
      <c r="A37" s="27">
        <v>560077</v>
      </c>
      <c r="B37" s="27" t="s">
        <v>193</v>
      </c>
      <c r="C37" s="28">
        <v>1.0423</v>
      </c>
      <c r="D37" s="29">
        <v>0.96499999999999997</v>
      </c>
      <c r="E37" s="30">
        <f t="shared" si="0"/>
        <v>1.0058</v>
      </c>
      <c r="F37" s="31">
        <v>4</v>
      </c>
      <c r="G37" s="24">
        <v>1.0113000000000001</v>
      </c>
      <c r="H37" s="32">
        <v>795.86</v>
      </c>
      <c r="I37" s="32">
        <v>785.38</v>
      </c>
    </row>
    <row r="38" spans="1:9" x14ac:dyDescent="0.2">
      <c r="A38" s="27">
        <v>560078</v>
      </c>
      <c r="B38" s="27" t="s">
        <v>194</v>
      </c>
      <c r="C38" s="28">
        <v>0.99539999999999995</v>
      </c>
      <c r="D38" s="29">
        <v>0.96499999999999997</v>
      </c>
      <c r="E38" s="30">
        <f t="shared" si="0"/>
        <v>0.96060000000000001</v>
      </c>
      <c r="F38" s="31">
        <v>2</v>
      </c>
      <c r="G38" s="24">
        <v>0.9698</v>
      </c>
      <c r="H38" s="32">
        <v>763.2</v>
      </c>
      <c r="I38" s="32">
        <v>753.15</v>
      </c>
    </row>
    <row r="39" spans="1:9" x14ac:dyDescent="0.2">
      <c r="A39" s="27">
        <v>560079</v>
      </c>
      <c r="B39" s="27" t="s">
        <v>195</v>
      </c>
      <c r="C39" s="28">
        <v>1.0130999999999999</v>
      </c>
      <c r="D39" s="29">
        <v>0.96499999999999997</v>
      </c>
      <c r="E39" s="30">
        <f t="shared" si="0"/>
        <v>0.97760000000000002</v>
      </c>
      <c r="F39" s="31">
        <v>2</v>
      </c>
      <c r="G39" s="30">
        <v>0.9698</v>
      </c>
      <c r="H39" s="32">
        <v>763.2</v>
      </c>
      <c r="I39" s="32">
        <v>753.15</v>
      </c>
    </row>
    <row r="40" spans="1:9" x14ac:dyDescent="0.2">
      <c r="A40" s="27">
        <v>560080</v>
      </c>
      <c r="B40" s="27" t="s">
        <v>196</v>
      </c>
      <c r="C40" s="28">
        <v>1.0176000000000001</v>
      </c>
      <c r="D40" s="29">
        <v>0.96499999999999997</v>
      </c>
      <c r="E40" s="30">
        <f t="shared" si="0"/>
        <v>0.98199999999999998</v>
      </c>
      <c r="F40" s="31">
        <v>3</v>
      </c>
      <c r="G40" s="24">
        <v>0.99160000000000004</v>
      </c>
      <c r="H40" s="32">
        <v>780.36</v>
      </c>
      <c r="I40" s="32">
        <v>770.08</v>
      </c>
    </row>
    <row r="41" spans="1:9" x14ac:dyDescent="0.2">
      <c r="A41" s="27">
        <v>560081</v>
      </c>
      <c r="B41" s="27" t="s">
        <v>197</v>
      </c>
      <c r="C41" s="28">
        <v>1.0188999999999999</v>
      </c>
      <c r="D41" s="29">
        <v>0.96499999999999997</v>
      </c>
      <c r="E41" s="30">
        <f t="shared" si="0"/>
        <v>0.98319999999999996</v>
      </c>
      <c r="F41" s="31">
        <v>3</v>
      </c>
      <c r="G41" s="24">
        <v>0.99160000000000004</v>
      </c>
      <c r="H41" s="32">
        <v>780.36</v>
      </c>
      <c r="I41" s="32">
        <v>770.08</v>
      </c>
    </row>
    <row r="42" spans="1:9" x14ac:dyDescent="0.2">
      <c r="A42" s="27">
        <v>560082</v>
      </c>
      <c r="B42" s="27" t="s">
        <v>198</v>
      </c>
      <c r="C42" s="28">
        <v>1.0477000000000001</v>
      </c>
      <c r="D42" s="29">
        <v>0.96499999999999997</v>
      </c>
      <c r="E42" s="30">
        <f t="shared" si="0"/>
        <v>1.0109999999999999</v>
      </c>
      <c r="F42" s="31">
        <v>4</v>
      </c>
      <c r="G42" s="24">
        <v>1.0113000000000001</v>
      </c>
      <c r="H42" s="32">
        <v>795.86</v>
      </c>
      <c r="I42" s="32">
        <v>785.38</v>
      </c>
    </row>
    <row r="43" spans="1:9" x14ac:dyDescent="0.2">
      <c r="A43" s="27">
        <v>560083</v>
      </c>
      <c r="B43" s="27" t="s">
        <v>199</v>
      </c>
      <c r="C43" s="28">
        <v>1.0895999999999999</v>
      </c>
      <c r="D43" s="29">
        <v>0.96499999999999997</v>
      </c>
      <c r="E43" s="30">
        <f t="shared" si="0"/>
        <v>1.0515000000000001</v>
      </c>
      <c r="F43" s="31">
        <v>6</v>
      </c>
      <c r="G43" s="24">
        <v>1.0545</v>
      </c>
      <c r="H43" s="32">
        <v>829.86</v>
      </c>
      <c r="I43" s="32">
        <v>818.93</v>
      </c>
    </row>
    <row r="44" spans="1:9" x14ac:dyDescent="0.2">
      <c r="A44" s="27">
        <v>560084</v>
      </c>
      <c r="B44" s="27" t="s">
        <v>200</v>
      </c>
      <c r="C44" s="28">
        <v>0.98019999999999996</v>
      </c>
      <c r="D44" s="29">
        <v>0.96499999999999997</v>
      </c>
      <c r="E44" s="30">
        <f t="shared" si="0"/>
        <v>0.94589999999999996</v>
      </c>
      <c r="F44" s="31">
        <v>1</v>
      </c>
      <c r="G44" s="24">
        <v>0.95220000000000005</v>
      </c>
      <c r="H44" s="32">
        <v>749.35</v>
      </c>
      <c r="I44" s="32">
        <v>739.48</v>
      </c>
    </row>
  </sheetData>
  <mergeCells count="3">
    <mergeCell ref="D2:I2"/>
    <mergeCell ref="A3:I3"/>
    <mergeCell ref="D1:I1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view="pageBreakPreview" zoomScale="130" zoomScaleNormal="100" zoomScaleSheetLayoutView="130" workbookViewId="0">
      <pane xSplit="2" ySplit="3" topLeftCell="C4" activePane="bottomRight" state="frozen"/>
      <selection activeCell="Q21" sqref="Q21"/>
      <selection pane="topRight" activeCell="Q21" sqref="Q21"/>
      <selection pane="bottomLeft" activeCell="Q21" sqref="Q21"/>
      <selection pane="bottomRight" activeCell="C1" sqref="C1:D1"/>
    </sheetView>
  </sheetViews>
  <sheetFormatPr defaultRowHeight="15" x14ac:dyDescent="0.25"/>
  <cols>
    <col min="1" max="1" width="23" style="16" customWidth="1"/>
    <col min="2" max="2" width="27.140625" style="16" customWidth="1"/>
    <col min="3" max="4" width="27.28515625" style="16" customWidth="1"/>
    <col min="5" max="257" width="9.140625" style="16"/>
    <col min="258" max="258" width="23" style="16" customWidth="1"/>
    <col min="259" max="260" width="27.28515625" style="16" customWidth="1"/>
    <col min="261" max="513" width="9.140625" style="16"/>
    <col min="514" max="514" width="23" style="16" customWidth="1"/>
    <col min="515" max="516" width="27.28515625" style="16" customWidth="1"/>
    <col min="517" max="769" width="9.140625" style="16"/>
    <col min="770" max="770" width="23" style="16" customWidth="1"/>
    <col min="771" max="772" width="27.28515625" style="16" customWidth="1"/>
    <col min="773" max="1025" width="9.140625" style="16"/>
    <col min="1026" max="1026" width="23" style="16" customWidth="1"/>
    <col min="1027" max="1028" width="27.28515625" style="16" customWidth="1"/>
    <col min="1029" max="1281" width="9.140625" style="16"/>
    <col min="1282" max="1282" width="23" style="16" customWidth="1"/>
    <col min="1283" max="1284" width="27.28515625" style="16" customWidth="1"/>
    <col min="1285" max="1537" width="9.140625" style="16"/>
    <col min="1538" max="1538" width="23" style="16" customWidth="1"/>
    <col min="1539" max="1540" width="27.28515625" style="16" customWidth="1"/>
    <col min="1541" max="1793" width="9.140625" style="16"/>
    <col min="1794" max="1794" width="23" style="16" customWidth="1"/>
    <col min="1795" max="1796" width="27.28515625" style="16" customWidth="1"/>
    <col min="1797" max="2049" width="9.140625" style="16"/>
    <col min="2050" max="2050" width="23" style="16" customWidth="1"/>
    <col min="2051" max="2052" width="27.28515625" style="16" customWidth="1"/>
    <col min="2053" max="2305" width="9.140625" style="16"/>
    <col min="2306" max="2306" width="23" style="16" customWidth="1"/>
    <col min="2307" max="2308" width="27.28515625" style="16" customWidth="1"/>
    <col min="2309" max="2561" width="9.140625" style="16"/>
    <col min="2562" max="2562" width="23" style="16" customWidth="1"/>
    <col min="2563" max="2564" width="27.28515625" style="16" customWidth="1"/>
    <col min="2565" max="2817" width="9.140625" style="16"/>
    <col min="2818" max="2818" width="23" style="16" customWidth="1"/>
    <col min="2819" max="2820" width="27.28515625" style="16" customWidth="1"/>
    <col min="2821" max="3073" width="9.140625" style="16"/>
    <col min="3074" max="3074" width="23" style="16" customWidth="1"/>
    <col min="3075" max="3076" width="27.28515625" style="16" customWidth="1"/>
    <col min="3077" max="3329" width="9.140625" style="16"/>
    <col min="3330" max="3330" width="23" style="16" customWidth="1"/>
    <col min="3331" max="3332" width="27.28515625" style="16" customWidth="1"/>
    <col min="3333" max="3585" width="9.140625" style="16"/>
    <col min="3586" max="3586" width="23" style="16" customWidth="1"/>
    <col min="3587" max="3588" width="27.28515625" style="16" customWidth="1"/>
    <col min="3589" max="3841" width="9.140625" style="16"/>
    <col min="3842" max="3842" width="23" style="16" customWidth="1"/>
    <col min="3843" max="3844" width="27.28515625" style="16" customWidth="1"/>
    <col min="3845" max="4097" width="9.140625" style="16"/>
    <col min="4098" max="4098" width="23" style="16" customWidth="1"/>
    <col min="4099" max="4100" width="27.28515625" style="16" customWidth="1"/>
    <col min="4101" max="4353" width="9.140625" style="16"/>
    <col min="4354" max="4354" width="23" style="16" customWidth="1"/>
    <col min="4355" max="4356" width="27.28515625" style="16" customWidth="1"/>
    <col min="4357" max="4609" width="9.140625" style="16"/>
    <col min="4610" max="4610" width="23" style="16" customWidth="1"/>
    <col min="4611" max="4612" width="27.28515625" style="16" customWidth="1"/>
    <col min="4613" max="4865" width="9.140625" style="16"/>
    <col min="4866" max="4866" width="23" style="16" customWidth="1"/>
    <col min="4867" max="4868" width="27.28515625" style="16" customWidth="1"/>
    <col min="4869" max="5121" width="9.140625" style="16"/>
    <col min="5122" max="5122" width="23" style="16" customWidth="1"/>
    <col min="5123" max="5124" width="27.28515625" style="16" customWidth="1"/>
    <col min="5125" max="5377" width="9.140625" style="16"/>
    <col min="5378" max="5378" width="23" style="16" customWidth="1"/>
    <col min="5379" max="5380" width="27.28515625" style="16" customWidth="1"/>
    <col min="5381" max="5633" width="9.140625" style="16"/>
    <col min="5634" max="5634" width="23" style="16" customWidth="1"/>
    <col min="5635" max="5636" width="27.28515625" style="16" customWidth="1"/>
    <col min="5637" max="5889" width="9.140625" style="16"/>
    <col min="5890" max="5890" width="23" style="16" customWidth="1"/>
    <col min="5891" max="5892" width="27.28515625" style="16" customWidth="1"/>
    <col min="5893" max="6145" width="9.140625" style="16"/>
    <col min="6146" max="6146" width="23" style="16" customWidth="1"/>
    <col min="6147" max="6148" width="27.28515625" style="16" customWidth="1"/>
    <col min="6149" max="6401" width="9.140625" style="16"/>
    <col min="6402" max="6402" width="23" style="16" customWidth="1"/>
    <col min="6403" max="6404" width="27.28515625" style="16" customWidth="1"/>
    <col min="6405" max="6657" width="9.140625" style="16"/>
    <col min="6658" max="6658" width="23" style="16" customWidth="1"/>
    <col min="6659" max="6660" width="27.28515625" style="16" customWidth="1"/>
    <col min="6661" max="6913" width="9.140625" style="16"/>
    <col min="6914" max="6914" width="23" style="16" customWidth="1"/>
    <col min="6915" max="6916" width="27.28515625" style="16" customWidth="1"/>
    <col min="6917" max="7169" width="9.140625" style="16"/>
    <col min="7170" max="7170" width="23" style="16" customWidth="1"/>
    <col min="7171" max="7172" width="27.28515625" style="16" customWidth="1"/>
    <col min="7173" max="7425" width="9.140625" style="16"/>
    <col min="7426" max="7426" width="23" style="16" customWidth="1"/>
    <col min="7427" max="7428" width="27.28515625" style="16" customWidth="1"/>
    <col min="7429" max="7681" width="9.140625" style="16"/>
    <col min="7682" max="7682" width="23" style="16" customWidth="1"/>
    <col min="7683" max="7684" width="27.28515625" style="16" customWidth="1"/>
    <col min="7685" max="7937" width="9.140625" style="16"/>
    <col min="7938" max="7938" width="23" style="16" customWidth="1"/>
    <col min="7939" max="7940" width="27.28515625" style="16" customWidth="1"/>
    <col min="7941" max="8193" width="9.140625" style="16"/>
    <col min="8194" max="8194" width="23" style="16" customWidth="1"/>
    <col min="8195" max="8196" width="27.28515625" style="16" customWidth="1"/>
    <col min="8197" max="8449" width="9.140625" style="16"/>
    <col min="8450" max="8450" width="23" style="16" customWidth="1"/>
    <col min="8451" max="8452" width="27.28515625" style="16" customWidth="1"/>
    <col min="8453" max="8705" width="9.140625" style="16"/>
    <col min="8706" max="8706" width="23" style="16" customWidth="1"/>
    <col min="8707" max="8708" width="27.28515625" style="16" customWidth="1"/>
    <col min="8709" max="8961" width="9.140625" style="16"/>
    <col min="8962" max="8962" width="23" style="16" customWidth="1"/>
    <col min="8963" max="8964" width="27.28515625" style="16" customWidth="1"/>
    <col min="8965" max="9217" width="9.140625" style="16"/>
    <col min="9218" max="9218" width="23" style="16" customWidth="1"/>
    <col min="9219" max="9220" width="27.28515625" style="16" customWidth="1"/>
    <col min="9221" max="9473" width="9.140625" style="16"/>
    <col min="9474" max="9474" width="23" style="16" customWidth="1"/>
    <col min="9475" max="9476" width="27.28515625" style="16" customWidth="1"/>
    <col min="9477" max="9729" width="9.140625" style="16"/>
    <col min="9730" max="9730" width="23" style="16" customWidth="1"/>
    <col min="9731" max="9732" width="27.28515625" style="16" customWidth="1"/>
    <col min="9733" max="9985" width="9.140625" style="16"/>
    <col min="9986" max="9986" width="23" style="16" customWidth="1"/>
    <col min="9987" max="9988" width="27.28515625" style="16" customWidth="1"/>
    <col min="9989" max="10241" width="9.140625" style="16"/>
    <col min="10242" max="10242" width="23" style="16" customWidth="1"/>
    <col min="10243" max="10244" width="27.28515625" style="16" customWidth="1"/>
    <col min="10245" max="10497" width="9.140625" style="16"/>
    <col min="10498" max="10498" width="23" style="16" customWidth="1"/>
    <col min="10499" max="10500" width="27.28515625" style="16" customWidth="1"/>
    <col min="10501" max="10753" width="9.140625" style="16"/>
    <col min="10754" max="10754" width="23" style="16" customWidth="1"/>
    <col min="10755" max="10756" width="27.28515625" style="16" customWidth="1"/>
    <col min="10757" max="11009" width="9.140625" style="16"/>
    <col min="11010" max="11010" width="23" style="16" customWidth="1"/>
    <col min="11011" max="11012" width="27.28515625" style="16" customWidth="1"/>
    <col min="11013" max="11265" width="9.140625" style="16"/>
    <col min="11266" max="11266" width="23" style="16" customWidth="1"/>
    <col min="11267" max="11268" width="27.28515625" style="16" customWidth="1"/>
    <col min="11269" max="11521" width="9.140625" style="16"/>
    <col min="11522" max="11522" width="23" style="16" customWidth="1"/>
    <col min="11523" max="11524" width="27.28515625" style="16" customWidth="1"/>
    <col min="11525" max="11777" width="9.140625" style="16"/>
    <col min="11778" max="11778" width="23" style="16" customWidth="1"/>
    <col min="11779" max="11780" width="27.28515625" style="16" customWidth="1"/>
    <col min="11781" max="12033" width="9.140625" style="16"/>
    <col min="12034" max="12034" width="23" style="16" customWidth="1"/>
    <col min="12035" max="12036" width="27.28515625" style="16" customWidth="1"/>
    <col min="12037" max="12289" width="9.140625" style="16"/>
    <col min="12290" max="12290" width="23" style="16" customWidth="1"/>
    <col min="12291" max="12292" width="27.28515625" style="16" customWidth="1"/>
    <col min="12293" max="12545" width="9.140625" style="16"/>
    <col min="12546" max="12546" width="23" style="16" customWidth="1"/>
    <col min="12547" max="12548" width="27.28515625" style="16" customWidth="1"/>
    <col min="12549" max="12801" width="9.140625" style="16"/>
    <col min="12802" max="12802" width="23" style="16" customWidth="1"/>
    <col min="12803" max="12804" width="27.28515625" style="16" customWidth="1"/>
    <col min="12805" max="13057" width="9.140625" style="16"/>
    <col min="13058" max="13058" width="23" style="16" customWidth="1"/>
    <col min="13059" max="13060" width="27.28515625" style="16" customWidth="1"/>
    <col min="13061" max="13313" width="9.140625" style="16"/>
    <col min="13314" max="13314" width="23" style="16" customWidth="1"/>
    <col min="13315" max="13316" width="27.28515625" style="16" customWidth="1"/>
    <col min="13317" max="13569" width="9.140625" style="16"/>
    <col min="13570" max="13570" width="23" style="16" customWidth="1"/>
    <col min="13571" max="13572" width="27.28515625" style="16" customWidth="1"/>
    <col min="13573" max="13825" width="9.140625" style="16"/>
    <col min="13826" max="13826" width="23" style="16" customWidth="1"/>
    <col min="13827" max="13828" width="27.28515625" style="16" customWidth="1"/>
    <col min="13829" max="14081" width="9.140625" style="16"/>
    <col min="14082" max="14082" width="23" style="16" customWidth="1"/>
    <col min="14083" max="14084" width="27.28515625" style="16" customWidth="1"/>
    <col min="14085" max="14337" width="9.140625" style="16"/>
    <col min="14338" max="14338" width="23" style="16" customWidth="1"/>
    <col min="14339" max="14340" width="27.28515625" style="16" customWidth="1"/>
    <col min="14341" max="14593" width="9.140625" style="16"/>
    <col min="14594" max="14594" width="23" style="16" customWidth="1"/>
    <col min="14595" max="14596" width="27.28515625" style="16" customWidth="1"/>
    <col min="14597" max="14849" width="9.140625" style="16"/>
    <col min="14850" max="14850" width="23" style="16" customWidth="1"/>
    <col min="14851" max="14852" width="27.28515625" style="16" customWidth="1"/>
    <col min="14853" max="15105" width="9.140625" style="16"/>
    <col min="15106" max="15106" width="23" style="16" customWidth="1"/>
    <col min="15107" max="15108" width="27.28515625" style="16" customWidth="1"/>
    <col min="15109" max="15361" width="9.140625" style="16"/>
    <col min="15362" max="15362" width="23" style="16" customWidth="1"/>
    <col min="15363" max="15364" width="27.28515625" style="16" customWidth="1"/>
    <col min="15365" max="15617" width="9.140625" style="16"/>
    <col min="15618" max="15618" width="23" style="16" customWidth="1"/>
    <col min="15619" max="15620" width="27.28515625" style="16" customWidth="1"/>
    <col min="15621" max="15873" width="9.140625" style="16"/>
    <col min="15874" max="15874" width="23" style="16" customWidth="1"/>
    <col min="15875" max="15876" width="27.28515625" style="16" customWidth="1"/>
    <col min="15877" max="16129" width="9.140625" style="16"/>
    <col min="16130" max="16130" width="23" style="16" customWidth="1"/>
    <col min="16131" max="16132" width="27.28515625" style="16" customWidth="1"/>
    <col min="16133" max="16384" width="9.140625" style="16"/>
  </cols>
  <sheetData>
    <row r="1" spans="1:5" ht="60.75" customHeight="1" x14ac:dyDescent="0.25">
      <c r="C1" s="93" t="s">
        <v>1023</v>
      </c>
      <c r="D1" s="93"/>
    </row>
    <row r="2" spans="1:5" ht="41.25" customHeight="1" x14ac:dyDescent="0.25">
      <c r="C2" s="89" t="s">
        <v>133</v>
      </c>
      <c r="D2" s="89"/>
      <c r="E2" s="17"/>
    </row>
    <row r="3" spans="1:5" ht="85.5" customHeight="1" x14ac:dyDescent="0.25">
      <c r="A3" s="92" t="s">
        <v>150</v>
      </c>
      <c r="B3" s="92"/>
      <c r="C3" s="92"/>
      <c r="D3" s="92"/>
    </row>
    <row r="4" spans="1:5" ht="137.25" customHeight="1" x14ac:dyDescent="0.25">
      <c r="A4" s="18" t="s">
        <v>134</v>
      </c>
      <c r="B4" s="18" t="s">
        <v>135</v>
      </c>
      <c r="C4" s="18" t="s">
        <v>136</v>
      </c>
      <c r="D4" s="18" t="s">
        <v>137</v>
      </c>
    </row>
    <row r="5" spans="1:5" x14ac:dyDescent="0.25">
      <c r="A5" s="19" t="s">
        <v>138</v>
      </c>
      <c r="B5" s="18" t="s">
        <v>139</v>
      </c>
      <c r="C5" s="34">
        <v>0.95220000000000005</v>
      </c>
      <c r="D5" s="35">
        <f>C5*786.97</f>
        <v>749.35</v>
      </c>
    </row>
    <row r="6" spans="1:5" x14ac:dyDescent="0.25">
      <c r="A6" s="19" t="s">
        <v>140</v>
      </c>
      <c r="B6" s="18" t="s">
        <v>141</v>
      </c>
      <c r="C6" s="34">
        <v>0.9698</v>
      </c>
      <c r="D6" s="35">
        <f t="shared" ref="D6:D10" si="0">C6*786.97</f>
        <v>763.2</v>
      </c>
    </row>
    <row r="7" spans="1:5" x14ac:dyDescent="0.25">
      <c r="A7" s="19" t="s">
        <v>142</v>
      </c>
      <c r="B7" s="18" t="s">
        <v>143</v>
      </c>
      <c r="C7" s="34">
        <v>0.99160000000000004</v>
      </c>
      <c r="D7" s="35">
        <f t="shared" si="0"/>
        <v>780.36</v>
      </c>
    </row>
    <row r="8" spans="1:5" x14ac:dyDescent="0.25">
      <c r="A8" s="19" t="s">
        <v>144</v>
      </c>
      <c r="B8" s="18" t="s">
        <v>145</v>
      </c>
      <c r="C8" s="34">
        <v>1.0113000000000001</v>
      </c>
      <c r="D8" s="35">
        <f t="shared" si="0"/>
        <v>795.86</v>
      </c>
    </row>
    <row r="9" spans="1:5" x14ac:dyDescent="0.25">
      <c r="A9" s="19" t="s">
        <v>146</v>
      </c>
      <c r="B9" s="18" t="s">
        <v>147</v>
      </c>
      <c r="C9" s="34">
        <v>1.0387</v>
      </c>
      <c r="D9" s="35">
        <f t="shared" si="0"/>
        <v>817.43</v>
      </c>
    </row>
    <row r="10" spans="1:5" x14ac:dyDescent="0.25">
      <c r="A10" s="19" t="s">
        <v>148</v>
      </c>
      <c r="B10" s="18" t="s">
        <v>149</v>
      </c>
      <c r="C10" s="34">
        <v>1.0545</v>
      </c>
      <c r="D10" s="35">
        <f t="shared" si="0"/>
        <v>829.86</v>
      </c>
    </row>
    <row r="11" spans="1:5" x14ac:dyDescent="0.25">
      <c r="C11" s="36"/>
      <c r="D11" s="36"/>
    </row>
    <row r="12" spans="1:5" x14ac:dyDescent="0.25">
      <c r="C12" s="36"/>
      <c r="D12" s="36"/>
    </row>
  </sheetData>
  <mergeCells count="3">
    <mergeCell ref="C2:D2"/>
    <mergeCell ref="A3:D3"/>
    <mergeCell ref="C1:D1"/>
  </mergeCells>
  <pageMargins left="0.74803149606299213" right="0.74803149606299213" top="0.59055118110236227" bottom="0.39370078740157483" header="0.51181102362204722" footer="0.51181102362204722"/>
  <pageSetup paperSize="9" scale="80" orientation="portrait" verticalDpi="0" r:id="rId1"/>
  <headerFooter alignWithMargins="0"/>
  <rowBreaks count="6" manualBreakCount="6">
    <brk id="58" max="16383" man="1"/>
    <brk id="124" max="16383" man="1"/>
    <brk id="190" max="16383" man="1"/>
    <brk id="256" max="16383" man="1"/>
    <brk id="322" max="16383" man="1"/>
    <brk id="38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5"/>
  <sheetViews>
    <sheetView tabSelected="1" view="pageBreakPreview" zoomScale="90" zoomScaleNormal="100" zoomScaleSheetLayoutView="90" workbookViewId="0">
      <pane xSplit="2" ySplit="5" topLeftCell="C417" activePane="bottomRight" state="frozen"/>
      <selection activeCell="Q21" sqref="Q21"/>
      <selection pane="topRight" activeCell="Q21" sqref="Q21"/>
      <selection pane="bottomLeft" activeCell="Q21" sqref="Q21"/>
      <selection pane="bottomRight" activeCell="F428" sqref="F428"/>
    </sheetView>
  </sheetViews>
  <sheetFormatPr defaultColWidth="9.140625" defaultRowHeight="15.75" x14ac:dyDescent="0.2"/>
  <cols>
    <col min="1" max="1" width="8.140625" style="108" customWidth="1"/>
    <col min="2" max="2" width="24.140625" style="151" customWidth="1"/>
    <col min="3" max="4" width="23.28515625" style="110" customWidth="1"/>
    <col min="5" max="5" width="26.7109375" style="110" customWidth="1"/>
    <col min="6" max="6" width="25.85546875" style="110" customWidth="1"/>
    <col min="7" max="7" width="25" style="110" customWidth="1"/>
    <col min="8" max="8" width="25.5703125" style="110" customWidth="1"/>
    <col min="9" max="9" width="27" style="110" customWidth="1"/>
    <col min="10" max="10" width="16.7109375" style="110" customWidth="1"/>
    <col min="11" max="16384" width="9.140625" style="111"/>
  </cols>
  <sheetData>
    <row r="1" spans="1:10" ht="78" customHeight="1" x14ac:dyDescent="0.2">
      <c r="I1" s="154" t="s">
        <v>1022</v>
      </c>
      <c r="J1" s="154"/>
    </row>
    <row r="2" spans="1:10" ht="51" customHeight="1" x14ac:dyDescent="0.2">
      <c r="B2" s="109"/>
      <c r="C2" s="109"/>
      <c r="D2" s="109"/>
      <c r="I2" s="153" t="s">
        <v>1025</v>
      </c>
      <c r="J2" s="153"/>
    </row>
    <row r="3" spans="1:10" ht="45.75" customHeight="1" x14ac:dyDescent="0.2">
      <c r="A3" s="111"/>
      <c r="B3" s="112" t="s">
        <v>1026</v>
      </c>
      <c r="C3" s="112"/>
      <c r="D3" s="112"/>
      <c r="E3" s="112"/>
      <c r="F3" s="112"/>
      <c r="G3" s="112"/>
      <c r="H3" s="112"/>
      <c r="I3" s="112"/>
      <c r="J3" s="113"/>
    </row>
    <row r="4" spans="1:10" ht="12.75" x14ac:dyDescent="0.2">
      <c r="A4" s="114"/>
      <c r="B4" s="114"/>
      <c r="C4" s="114"/>
      <c r="D4" s="114"/>
      <c r="E4" s="114"/>
      <c r="F4" s="114"/>
      <c r="G4" s="114"/>
      <c r="H4" s="114"/>
      <c r="I4" s="114"/>
      <c r="J4" s="114"/>
    </row>
    <row r="5" spans="1:10" s="110" customFormat="1" ht="45" x14ac:dyDescent="0.2">
      <c r="A5" s="115"/>
      <c r="B5" s="116" t="s">
        <v>1027</v>
      </c>
      <c r="C5" s="117" t="s">
        <v>1028</v>
      </c>
      <c r="D5" s="117" t="s">
        <v>1029</v>
      </c>
      <c r="E5" s="117" t="s">
        <v>1030</v>
      </c>
      <c r="F5" s="117" t="s">
        <v>1031</v>
      </c>
      <c r="G5" s="117" t="s">
        <v>1032</v>
      </c>
      <c r="H5" s="117" t="s">
        <v>1033</v>
      </c>
      <c r="I5" s="117" t="s">
        <v>1034</v>
      </c>
      <c r="J5" s="117" t="s">
        <v>1035</v>
      </c>
    </row>
    <row r="6" spans="1:10" s="110" customFormat="1" ht="60" x14ac:dyDescent="0.2">
      <c r="A6" s="118" t="s">
        <v>1036</v>
      </c>
      <c r="B6" s="119" t="s">
        <v>1037</v>
      </c>
      <c r="C6" s="117"/>
      <c r="D6" s="117"/>
      <c r="E6" s="117"/>
      <c r="F6" s="117"/>
      <c r="G6" s="117"/>
      <c r="H6" s="120" t="s">
        <v>1038</v>
      </c>
      <c r="I6" s="120"/>
      <c r="J6" s="117"/>
    </row>
    <row r="7" spans="1:10" s="110" customFormat="1" ht="60" x14ac:dyDescent="0.25">
      <c r="A7" s="118"/>
      <c r="B7" s="119"/>
      <c r="C7" s="117"/>
      <c r="D7" s="117"/>
      <c r="E7" s="117"/>
      <c r="F7" s="117"/>
      <c r="G7" s="121" t="s">
        <v>1039</v>
      </c>
      <c r="H7" s="117"/>
      <c r="I7" s="121"/>
      <c r="J7" s="117"/>
    </row>
    <row r="8" spans="1:10" ht="15" x14ac:dyDescent="0.2">
      <c r="A8" s="118"/>
      <c r="B8" s="119"/>
      <c r="C8" s="117"/>
      <c r="D8" s="117"/>
      <c r="E8" s="117"/>
      <c r="F8" s="117"/>
      <c r="G8" s="117"/>
      <c r="H8" s="122" t="s">
        <v>1040</v>
      </c>
      <c r="I8" s="123"/>
      <c r="J8" s="117"/>
    </row>
    <row r="9" spans="1:10" ht="30" x14ac:dyDescent="0.2">
      <c r="A9" s="118"/>
      <c r="B9" s="119"/>
      <c r="C9" s="117"/>
      <c r="D9" s="117"/>
      <c r="E9" s="117"/>
      <c r="F9" s="117"/>
      <c r="G9" s="117"/>
      <c r="H9" s="122" t="s">
        <v>1041</v>
      </c>
      <c r="I9" s="123"/>
      <c r="J9" s="117"/>
    </row>
    <row r="10" spans="1:10" ht="15" x14ac:dyDescent="0.2">
      <c r="A10" s="118"/>
      <c r="B10" s="119"/>
      <c r="C10" s="117"/>
      <c r="D10" s="117"/>
      <c r="E10" s="117"/>
      <c r="F10" s="117"/>
      <c r="G10" s="117"/>
      <c r="H10" s="122" t="s">
        <v>1042</v>
      </c>
      <c r="I10" s="123"/>
      <c r="J10" s="117"/>
    </row>
    <row r="11" spans="1:10" ht="15" x14ac:dyDescent="0.2">
      <c r="A11" s="118"/>
      <c r="B11" s="119"/>
      <c r="C11" s="117"/>
      <c r="D11" s="117"/>
      <c r="E11" s="117"/>
      <c r="F11" s="117"/>
      <c r="G11" s="117"/>
      <c r="H11" s="122" t="s">
        <v>1043</v>
      </c>
      <c r="I11" s="123"/>
      <c r="J11" s="117"/>
    </row>
    <row r="12" spans="1:10" ht="30" x14ac:dyDescent="0.2">
      <c r="A12" s="118"/>
      <c r="B12" s="119"/>
      <c r="C12" s="117"/>
      <c r="D12" s="117"/>
      <c r="E12" s="117"/>
      <c r="F12" s="117"/>
      <c r="G12" s="117"/>
      <c r="H12" s="122" t="s">
        <v>1044</v>
      </c>
      <c r="I12" s="123"/>
      <c r="J12" s="117"/>
    </row>
    <row r="13" spans="1:10" ht="15" x14ac:dyDescent="0.2">
      <c r="A13" s="118"/>
      <c r="B13" s="119"/>
      <c r="C13" s="117"/>
      <c r="D13" s="117"/>
      <c r="E13" s="117"/>
      <c r="F13" s="117"/>
      <c r="G13" s="117"/>
      <c r="H13" s="122" t="s">
        <v>1045</v>
      </c>
      <c r="I13" s="123"/>
      <c r="J13" s="117"/>
    </row>
    <row r="14" spans="1:10" ht="30" x14ac:dyDescent="0.25">
      <c r="A14" s="118"/>
      <c r="B14" s="119"/>
      <c r="C14" s="117"/>
      <c r="D14" s="117"/>
      <c r="E14" s="121" t="s">
        <v>1046</v>
      </c>
      <c r="F14" s="117"/>
      <c r="G14" s="117"/>
      <c r="H14" s="122"/>
      <c r="I14" s="121"/>
      <c r="J14" s="117"/>
    </row>
    <row r="15" spans="1:10" ht="15" x14ac:dyDescent="0.2">
      <c r="A15" s="118"/>
      <c r="B15" s="119"/>
      <c r="C15" s="117"/>
      <c r="D15" s="117"/>
      <c r="E15" s="124" t="s">
        <v>1047</v>
      </c>
      <c r="F15" s="117"/>
      <c r="G15" s="117"/>
      <c r="H15" s="117"/>
      <c r="I15" s="123"/>
      <c r="J15" s="117"/>
    </row>
    <row r="16" spans="1:10" ht="15" x14ac:dyDescent="0.2">
      <c r="A16" s="118"/>
      <c r="B16" s="119"/>
      <c r="C16" s="117"/>
      <c r="D16" s="117"/>
      <c r="E16" s="124" t="s">
        <v>1048</v>
      </c>
      <c r="F16" s="117"/>
      <c r="G16" s="117"/>
      <c r="H16" s="117"/>
      <c r="I16" s="123"/>
      <c r="J16" s="117"/>
    </row>
    <row r="17" spans="1:10" ht="15" x14ac:dyDescent="0.2">
      <c r="A17" s="118"/>
      <c r="B17" s="119"/>
      <c r="C17" s="117"/>
      <c r="D17" s="117"/>
      <c r="E17" s="124" t="s">
        <v>1049</v>
      </c>
      <c r="F17" s="117"/>
      <c r="G17" s="117"/>
      <c r="H17" s="117"/>
      <c r="I17" s="123"/>
      <c r="J17" s="117"/>
    </row>
    <row r="18" spans="1:10" ht="15" x14ac:dyDescent="0.2">
      <c r="A18" s="118"/>
      <c r="B18" s="119"/>
      <c r="C18" s="117"/>
      <c r="D18" s="117"/>
      <c r="E18" s="122"/>
      <c r="G18" s="122" t="s">
        <v>1050</v>
      </c>
      <c r="H18" s="117"/>
      <c r="I18" s="123"/>
      <c r="J18" s="117"/>
    </row>
    <row r="19" spans="1:10" ht="15" x14ac:dyDescent="0.2">
      <c r="A19" s="118"/>
      <c r="B19" s="119"/>
      <c r="C19" s="117"/>
      <c r="D19" s="117"/>
      <c r="E19" s="122" t="s">
        <v>1051</v>
      </c>
      <c r="F19" s="117"/>
      <c r="G19" s="117"/>
      <c r="H19" s="117"/>
      <c r="I19" s="123"/>
      <c r="J19" s="117"/>
    </row>
    <row r="20" spans="1:10" ht="15" x14ac:dyDescent="0.2">
      <c r="A20" s="118"/>
      <c r="B20" s="119"/>
      <c r="C20" s="117"/>
      <c r="D20" s="117"/>
      <c r="E20" s="122" t="s">
        <v>1052</v>
      </c>
      <c r="F20" s="117"/>
      <c r="G20" s="117"/>
      <c r="H20" s="117"/>
      <c r="I20" s="123"/>
      <c r="J20" s="117"/>
    </row>
    <row r="21" spans="1:10" ht="15" x14ac:dyDescent="0.2">
      <c r="A21" s="118"/>
      <c r="B21" s="119"/>
      <c r="C21" s="117"/>
      <c r="D21" s="117"/>
      <c r="E21" s="117"/>
      <c r="F21" s="117"/>
      <c r="G21" s="117"/>
      <c r="H21" s="122" t="s">
        <v>1053</v>
      </c>
      <c r="I21" s="123"/>
      <c r="J21" s="117"/>
    </row>
    <row r="22" spans="1:10" ht="15" x14ac:dyDescent="0.2">
      <c r="A22" s="118"/>
      <c r="B22" s="119"/>
      <c r="C22" s="117"/>
      <c r="D22" s="117"/>
      <c r="E22" s="117"/>
      <c r="F22" s="117"/>
      <c r="G22" s="117"/>
      <c r="H22" s="122" t="s">
        <v>1054</v>
      </c>
      <c r="I22" s="123"/>
      <c r="J22" s="117"/>
    </row>
    <row r="23" spans="1:10" ht="30" x14ac:dyDescent="0.2">
      <c r="A23" s="118"/>
      <c r="B23" s="119"/>
      <c r="C23" s="117"/>
      <c r="D23" s="117"/>
      <c r="E23" s="122" t="s">
        <v>1055</v>
      </c>
      <c r="F23" s="122"/>
      <c r="G23" s="117"/>
      <c r="H23" s="122"/>
      <c r="I23" s="123"/>
      <c r="J23" s="117"/>
    </row>
    <row r="24" spans="1:10" ht="15" x14ac:dyDescent="0.25">
      <c r="A24" s="118"/>
      <c r="B24" s="119"/>
      <c r="C24" s="117"/>
      <c r="D24" s="117"/>
      <c r="E24" s="117"/>
      <c r="F24" s="117"/>
      <c r="G24" s="117"/>
      <c r="H24" s="121" t="s">
        <v>1056</v>
      </c>
      <c r="I24" s="123"/>
      <c r="J24" s="117"/>
    </row>
    <row r="25" spans="1:10" ht="60" x14ac:dyDescent="0.25">
      <c r="A25" s="118"/>
      <c r="B25" s="119"/>
      <c r="C25" s="117"/>
      <c r="D25" s="117"/>
      <c r="E25" s="117"/>
      <c r="F25" s="117"/>
      <c r="G25" s="117"/>
      <c r="H25" s="121"/>
      <c r="I25" s="121" t="s">
        <v>1057</v>
      </c>
      <c r="J25" s="117"/>
    </row>
    <row r="26" spans="1:10" ht="15" x14ac:dyDescent="0.2">
      <c r="A26" s="118"/>
      <c r="B26" s="119"/>
      <c r="C26" s="117"/>
      <c r="D26" s="117"/>
      <c r="E26" s="117"/>
      <c r="F26" s="117"/>
      <c r="G26" s="117"/>
      <c r="H26" s="122" t="s">
        <v>1058</v>
      </c>
      <c r="I26" s="122"/>
      <c r="J26" s="117"/>
    </row>
    <row r="27" spans="1:10" ht="15" customHeight="1" x14ac:dyDescent="0.25">
      <c r="A27" s="125" t="s">
        <v>9</v>
      </c>
      <c r="B27" s="126" t="s">
        <v>1059</v>
      </c>
      <c r="C27" s="117"/>
      <c r="D27" s="117"/>
      <c r="E27" s="121" t="s">
        <v>1047</v>
      </c>
      <c r="F27" s="121"/>
      <c r="G27" s="121"/>
      <c r="H27" s="121"/>
      <c r="I27" s="121"/>
      <c r="J27" s="121"/>
    </row>
    <row r="28" spans="1:10" ht="15" customHeight="1" x14ac:dyDescent="0.25">
      <c r="A28" s="127"/>
      <c r="B28" s="128"/>
      <c r="C28" s="117"/>
      <c r="D28" s="117"/>
      <c r="E28" s="121"/>
      <c r="F28" s="121"/>
      <c r="G28" s="121"/>
      <c r="H28" s="121" t="s">
        <v>1060</v>
      </c>
      <c r="I28" s="121"/>
      <c r="J28" s="121"/>
    </row>
    <row r="29" spans="1:10" ht="15" customHeight="1" x14ac:dyDescent="0.25">
      <c r="A29" s="127"/>
      <c r="B29" s="128"/>
      <c r="C29" s="117"/>
      <c r="D29" s="117"/>
      <c r="E29" s="121" t="s">
        <v>1048</v>
      </c>
      <c r="F29" s="117"/>
      <c r="G29" s="117"/>
      <c r="H29" s="117"/>
      <c r="I29" s="121"/>
      <c r="J29" s="121"/>
    </row>
    <row r="30" spans="1:10" ht="15" customHeight="1" x14ac:dyDescent="0.25">
      <c r="A30" s="127"/>
      <c r="B30" s="128"/>
      <c r="C30" s="117"/>
      <c r="D30" s="117"/>
      <c r="E30" s="121"/>
      <c r="F30" s="117"/>
      <c r="G30" s="117"/>
      <c r="H30" s="121" t="s">
        <v>1061</v>
      </c>
      <c r="I30" s="121"/>
      <c r="J30" s="121"/>
    </row>
    <row r="31" spans="1:10" ht="15" customHeight="1" x14ac:dyDescent="0.25">
      <c r="A31" s="127"/>
      <c r="B31" s="128"/>
      <c r="C31" s="117"/>
      <c r="D31" s="117"/>
      <c r="E31" s="121" t="s">
        <v>1062</v>
      </c>
      <c r="F31" s="117"/>
      <c r="G31" s="117"/>
      <c r="H31" s="117"/>
      <c r="I31" s="121"/>
      <c r="J31" s="121"/>
    </row>
    <row r="32" spans="1:10" ht="30" x14ac:dyDescent="0.25">
      <c r="A32" s="127"/>
      <c r="B32" s="128"/>
      <c r="C32" s="117"/>
      <c r="D32" s="117"/>
      <c r="E32" s="117"/>
      <c r="F32" s="117"/>
      <c r="G32" s="121" t="s">
        <v>1063</v>
      </c>
      <c r="H32" s="117"/>
      <c r="I32" s="121"/>
      <c r="J32" s="121"/>
    </row>
    <row r="33" spans="1:10" ht="30" x14ac:dyDescent="0.25">
      <c r="A33" s="127"/>
      <c r="B33" s="128"/>
      <c r="C33" s="117"/>
      <c r="D33" s="117"/>
      <c r="E33" s="121"/>
      <c r="F33" s="121" t="s">
        <v>1064</v>
      </c>
      <c r="G33" s="121"/>
      <c r="H33" s="121"/>
      <c r="I33" s="121"/>
      <c r="J33" s="121"/>
    </row>
    <row r="34" spans="1:10" ht="15" customHeight="1" x14ac:dyDescent="0.25">
      <c r="A34" s="127"/>
      <c r="B34" s="128"/>
      <c r="C34" s="117"/>
      <c r="D34" s="117"/>
      <c r="E34" s="121" t="s">
        <v>1065</v>
      </c>
      <c r="F34" s="117"/>
      <c r="G34" s="117"/>
      <c r="H34" s="117"/>
      <c r="I34" s="121"/>
      <c r="J34" s="121"/>
    </row>
    <row r="35" spans="1:10" ht="15" customHeight="1" x14ac:dyDescent="0.25">
      <c r="A35" s="127"/>
      <c r="B35" s="128"/>
      <c r="C35" s="117"/>
      <c r="D35" s="117"/>
      <c r="E35" s="121"/>
      <c r="G35" s="121" t="s">
        <v>1050</v>
      </c>
      <c r="H35" s="117"/>
      <c r="I35" s="121"/>
      <c r="J35" s="121"/>
    </row>
    <row r="36" spans="1:10" ht="15" customHeight="1" x14ac:dyDescent="0.25">
      <c r="A36" s="127"/>
      <c r="B36" s="128"/>
      <c r="C36" s="117"/>
      <c r="D36" s="117"/>
      <c r="E36" s="117"/>
      <c r="F36" s="117"/>
      <c r="G36" s="117"/>
      <c r="H36" s="121" t="s">
        <v>1066</v>
      </c>
      <c r="I36" s="121"/>
      <c r="J36" s="121"/>
    </row>
    <row r="37" spans="1:10" ht="15" customHeight="1" x14ac:dyDescent="0.25">
      <c r="A37" s="127"/>
      <c r="B37" s="128"/>
      <c r="C37" s="117"/>
      <c r="D37" s="117"/>
      <c r="E37" s="117"/>
      <c r="F37" s="117"/>
      <c r="G37" s="117"/>
      <c r="H37" s="121" t="s">
        <v>1067</v>
      </c>
      <c r="I37" s="121"/>
      <c r="J37" s="121"/>
    </row>
    <row r="38" spans="1:10" ht="15" customHeight="1" x14ac:dyDescent="0.25">
      <c r="A38" s="127"/>
      <c r="B38" s="128"/>
      <c r="C38" s="117"/>
      <c r="D38" s="117"/>
      <c r="E38" s="117"/>
      <c r="F38" s="117"/>
      <c r="G38" s="117"/>
      <c r="H38" s="121" t="s">
        <v>1068</v>
      </c>
      <c r="I38" s="121"/>
      <c r="J38" s="121"/>
    </row>
    <row r="39" spans="1:10" ht="15" customHeight="1" x14ac:dyDescent="0.25">
      <c r="A39" s="127"/>
      <c r="B39" s="128"/>
      <c r="C39" s="117"/>
      <c r="D39" s="117"/>
      <c r="E39" s="120" t="s">
        <v>1069</v>
      </c>
      <c r="F39" s="117"/>
      <c r="G39" s="117"/>
      <c r="H39" s="121"/>
      <c r="I39" s="121"/>
      <c r="J39" s="121"/>
    </row>
    <row r="40" spans="1:10" ht="15" customHeight="1" x14ac:dyDescent="0.25">
      <c r="A40" s="127"/>
      <c r="B40" s="128"/>
      <c r="C40" s="117"/>
      <c r="D40" s="117"/>
      <c r="E40" s="117"/>
      <c r="F40" s="117"/>
      <c r="G40" s="117"/>
      <c r="H40" s="121" t="s">
        <v>1051</v>
      </c>
      <c r="I40" s="121"/>
      <c r="J40" s="121"/>
    </row>
    <row r="41" spans="1:10" ht="15.75" customHeight="1" x14ac:dyDescent="0.25">
      <c r="A41" s="129"/>
      <c r="B41" s="130"/>
      <c r="C41" s="117" t="s">
        <v>1070</v>
      </c>
      <c r="D41" s="117"/>
      <c r="E41" s="117"/>
      <c r="F41" s="117"/>
      <c r="G41" s="117"/>
      <c r="H41" s="121"/>
      <c r="I41" s="121"/>
      <c r="J41" s="121"/>
    </row>
    <row r="42" spans="1:10" ht="15" customHeight="1" x14ac:dyDescent="0.25">
      <c r="A42" s="125">
        <v>560220</v>
      </c>
      <c r="B42" s="126" t="s">
        <v>1071</v>
      </c>
      <c r="C42" s="117"/>
      <c r="D42" s="117"/>
      <c r="E42" s="131" t="s">
        <v>1072</v>
      </c>
      <c r="F42" s="117"/>
      <c r="G42" s="117"/>
      <c r="H42" s="117"/>
      <c r="I42" s="131"/>
      <c r="J42" s="117"/>
    </row>
    <row r="43" spans="1:10" ht="15" customHeight="1" x14ac:dyDescent="0.25">
      <c r="A43" s="127"/>
      <c r="B43" s="128"/>
      <c r="C43" s="117"/>
      <c r="D43" s="117"/>
      <c r="E43" s="131" t="s">
        <v>1073</v>
      </c>
      <c r="F43" s="117"/>
      <c r="G43" s="117"/>
      <c r="H43" s="117"/>
      <c r="I43" s="131"/>
      <c r="J43" s="117"/>
    </row>
    <row r="44" spans="1:10" ht="15" customHeight="1" x14ac:dyDescent="0.25">
      <c r="A44" s="127"/>
      <c r="B44" s="128"/>
      <c r="C44" s="117"/>
      <c r="D44" s="117"/>
      <c r="E44" s="131" t="s">
        <v>1074</v>
      </c>
      <c r="F44" s="117"/>
      <c r="G44" s="117"/>
      <c r="H44" s="117"/>
      <c r="I44" s="131"/>
      <c r="J44" s="117"/>
    </row>
    <row r="45" spans="1:10" ht="15" customHeight="1" x14ac:dyDescent="0.25">
      <c r="A45" s="127"/>
      <c r="B45" s="128"/>
      <c r="C45" s="117"/>
      <c r="D45" s="117"/>
      <c r="E45" s="131" t="s">
        <v>1075</v>
      </c>
      <c r="F45" s="117"/>
      <c r="G45" s="117"/>
      <c r="H45" s="117"/>
      <c r="I45" s="131"/>
      <c r="J45" s="117"/>
    </row>
    <row r="46" spans="1:10" ht="15" customHeight="1" x14ac:dyDescent="0.25">
      <c r="A46" s="127"/>
      <c r="B46" s="128"/>
      <c r="C46" s="117"/>
      <c r="D46" s="117"/>
      <c r="E46" s="131"/>
      <c r="F46" s="131"/>
      <c r="G46" s="131"/>
      <c r="H46" s="131" t="s">
        <v>1076</v>
      </c>
      <c r="I46" s="131"/>
      <c r="J46" s="117"/>
    </row>
    <row r="47" spans="1:10" ht="15" customHeight="1" x14ac:dyDescent="0.25">
      <c r="A47" s="127"/>
      <c r="B47" s="128"/>
      <c r="C47" s="117"/>
      <c r="D47" s="117"/>
      <c r="E47" s="131" t="s">
        <v>1077</v>
      </c>
      <c r="F47" s="117"/>
      <c r="G47" s="117"/>
      <c r="H47" s="117"/>
      <c r="I47" s="131"/>
      <c r="J47" s="117"/>
    </row>
    <row r="48" spans="1:10" ht="30" x14ac:dyDescent="0.25">
      <c r="A48" s="127"/>
      <c r="B48" s="128"/>
      <c r="C48" s="117"/>
      <c r="D48" s="117"/>
      <c r="E48" s="117"/>
      <c r="F48" s="117"/>
      <c r="G48" s="117"/>
      <c r="H48" s="131" t="s">
        <v>1078</v>
      </c>
      <c r="I48" s="131"/>
      <c r="J48" s="117"/>
    </row>
    <row r="49" spans="1:10" ht="15" customHeight="1" x14ac:dyDescent="0.25">
      <c r="A49" s="127"/>
      <c r="B49" s="128"/>
      <c r="C49" s="117"/>
      <c r="D49" s="117"/>
      <c r="E49" s="131" t="s">
        <v>1079</v>
      </c>
      <c r="F49" s="117"/>
      <c r="G49" s="117"/>
      <c r="H49" s="117"/>
      <c r="I49" s="131"/>
      <c r="J49" s="117"/>
    </row>
    <row r="50" spans="1:10" ht="15.75" customHeight="1" x14ac:dyDescent="0.2">
      <c r="A50" s="127"/>
      <c r="B50" s="128"/>
      <c r="C50" s="117"/>
      <c r="D50" s="117"/>
      <c r="E50" s="132"/>
      <c r="F50" s="132"/>
      <c r="G50" s="132"/>
      <c r="H50" s="132" t="s">
        <v>1067</v>
      </c>
      <c r="I50" s="132"/>
      <c r="J50" s="117"/>
    </row>
    <row r="51" spans="1:10" ht="15.75" customHeight="1" x14ac:dyDescent="0.2">
      <c r="A51" s="127"/>
      <c r="B51" s="128"/>
      <c r="C51" s="117"/>
      <c r="D51" s="117"/>
      <c r="E51" s="132" t="s">
        <v>1080</v>
      </c>
      <c r="F51" s="132"/>
      <c r="G51" s="132"/>
      <c r="H51" s="132"/>
      <c r="I51" s="132"/>
      <c r="J51" s="117"/>
    </row>
    <row r="52" spans="1:10" ht="15.75" customHeight="1" x14ac:dyDescent="0.25">
      <c r="A52" s="127"/>
      <c r="B52" s="128"/>
      <c r="C52" s="117"/>
      <c r="D52" s="117"/>
      <c r="E52" s="121"/>
      <c r="F52" s="121"/>
      <c r="G52" s="121"/>
      <c r="H52" s="121" t="s">
        <v>1066</v>
      </c>
      <c r="I52" s="121"/>
      <c r="J52" s="117"/>
    </row>
    <row r="53" spans="1:10" ht="30" x14ac:dyDescent="0.2">
      <c r="A53" s="127"/>
      <c r="B53" s="128"/>
      <c r="C53" s="117"/>
      <c r="D53" s="117"/>
      <c r="E53" s="132" t="s">
        <v>1044</v>
      </c>
      <c r="F53" s="132"/>
      <c r="G53" s="132"/>
      <c r="H53" s="132"/>
      <c r="I53" s="132"/>
      <c r="J53" s="117"/>
    </row>
    <row r="54" spans="1:10" ht="15.75" customHeight="1" x14ac:dyDescent="0.2">
      <c r="A54" s="129"/>
      <c r="B54" s="130"/>
      <c r="C54" s="117"/>
      <c r="D54" s="117"/>
      <c r="E54" s="132" t="s">
        <v>1081</v>
      </c>
      <c r="F54" s="132"/>
      <c r="G54" s="132"/>
      <c r="H54" s="132"/>
      <c r="I54" s="132"/>
      <c r="J54" s="117"/>
    </row>
    <row r="55" spans="1:10" ht="63" customHeight="1" x14ac:dyDescent="0.2">
      <c r="A55" s="125" t="s">
        <v>1082</v>
      </c>
      <c r="B55" s="126" t="s">
        <v>1083</v>
      </c>
      <c r="C55" s="117"/>
      <c r="D55" s="117"/>
      <c r="E55" s="133" t="s">
        <v>1084</v>
      </c>
      <c r="F55" s="133"/>
      <c r="G55" s="120"/>
      <c r="H55" s="120"/>
      <c r="I55" s="117"/>
      <c r="J55" s="117"/>
    </row>
    <row r="56" spans="1:10" ht="15.75" customHeight="1" x14ac:dyDescent="0.2">
      <c r="A56" s="129"/>
      <c r="B56" s="130"/>
      <c r="C56" s="117"/>
      <c r="D56" s="117"/>
      <c r="E56" s="133" t="s">
        <v>1085</v>
      </c>
      <c r="F56" s="133"/>
      <c r="G56" s="120"/>
      <c r="H56" s="120"/>
      <c r="I56" s="117"/>
      <c r="J56" s="117"/>
    </row>
    <row r="57" spans="1:10" ht="94.5" x14ac:dyDescent="0.2">
      <c r="A57" s="134" t="s">
        <v>1086</v>
      </c>
      <c r="B57" s="135" t="s">
        <v>1087</v>
      </c>
      <c r="C57" s="117"/>
      <c r="D57" s="117"/>
      <c r="E57" s="117"/>
      <c r="F57" s="117"/>
      <c r="G57" s="117"/>
      <c r="H57" s="117"/>
      <c r="I57" s="117"/>
      <c r="J57" s="117" t="s">
        <v>1088</v>
      </c>
    </row>
    <row r="58" spans="1:10" ht="30" x14ac:dyDescent="0.25">
      <c r="A58" s="118" t="s">
        <v>1089</v>
      </c>
      <c r="B58" s="119" t="s">
        <v>1090</v>
      </c>
      <c r="C58" s="117"/>
      <c r="D58" s="117"/>
      <c r="E58" s="117"/>
      <c r="F58" s="117"/>
      <c r="G58" s="117"/>
      <c r="H58" s="131" t="s">
        <v>1091</v>
      </c>
      <c r="I58" s="131"/>
      <c r="J58" s="117"/>
    </row>
    <row r="59" spans="1:10" ht="30" x14ac:dyDescent="0.25">
      <c r="A59" s="118"/>
      <c r="B59" s="119"/>
      <c r="C59" s="117"/>
      <c r="D59" s="117"/>
      <c r="E59" s="117"/>
      <c r="F59" s="117"/>
      <c r="G59" s="117"/>
      <c r="H59" s="131" t="s">
        <v>1092</v>
      </c>
      <c r="I59" s="131"/>
      <c r="J59" s="117"/>
    </row>
    <row r="60" spans="1:10" ht="30" x14ac:dyDescent="0.2">
      <c r="A60" s="118"/>
      <c r="B60" s="119"/>
      <c r="C60" s="117"/>
      <c r="D60" s="117"/>
      <c r="E60" s="117"/>
      <c r="F60" s="117"/>
      <c r="G60" s="117"/>
      <c r="H60" s="133" t="s">
        <v>1093</v>
      </c>
      <c r="I60" s="133"/>
      <c r="J60" s="117"/>
    </row>
    <row r="61" spans="1:10" ht="30" x14ac:dyDescent="0.2">
      <c r="A61" s="118"/>
      <c r="B61" s="119"/>
      <c r="C61" s="117"/>
      <c r="D61" s="117"/>
      <c r="E61" s="117"/>
      <c r="F61" s="117"/>
      <c r="G61" s="117"/>
      <c r="H61" s="133" t="s">
        <v>1094</v>
      </c>
      <c r="I61" s="133"/>
      <c r="J61" s="117"/>
    </row>
    <row r="62" spans="1:10" ht="45" x14ac:dyDescent="0.25">
      <c r="A62" s="118"/>
      <c r="B62" s="119"/>
      <c r="C62" s="117"/>
      <c r="D62" s="117"/>
      <c r="E62" s="117"/>
      <c r="F62" s="117"/>
      <c r="G62" s="117"/>
      <c r="H62" s="131" t="s">
        <v>1095</v>
      </c>
      <c r="I62" s="131"/>
      <c r="J62" s="117"/>
    </row>
    <row r="63" spans="1:10" ht="30" x14ac:dyDescent="0.25">
      <c r="A63" s="118"/>
      <c r="B63" s="119"/>
      <c r="C63" s="117"/>
      <c r="D63" s="117"/>
      <c r="E63" s="117"/>
      <c r="F63" s="117"/>
      <c r="G63" s="117"/>
      <c r="H63" s="131" t="s">
        <v>1096</v>
      </c>
      <c r="I63" s="131"/>
      <c r="J63" s="117"/>
    </row>
    <row r="64" spans="1:10" ht="15" x14ac:dyDescent="0.2">
      <c r="A64" s="118"/>
      <c r="B64" s="119"/>
      <c r="C64" s="117"/>
      <c r="D64" s="117"/>
      <c r="E64" s="117"/>
      <c r="F64" s="117"/>
      <c r="G64" s="117"/>
      <c r="H64" s="133" t="s">
        <v>1097</v>
      </c>
      <c r="I64" s="133"/>
      <c r="J64" s="117"/>
    </row>
    <row r="65" spans="1:10" ht="30" customHeight="1" x14ac:dyDescent="0.2">
      <c r="A65" s="125" t="s">
        <v>1098</v>
      </c>
      <c r="B65" s="126" t="s">
        <v>1099</v>
      </c>
      <c r="C65" s="117"/>
      <c r="D65" s="117"/>
      <c r="E65" s="136"/>
      <c r="F65" s="117"/>
      <c r="G65" s="117"/>
      <c r="H65" s="120" t="s">
        <v>1093</v>
      </c>
      <c r="I65" s="120"/>
      <c r="J65" s="117"/>
    </row>
    <row r="66" spans="1:10" ht="30" x14ac:dyDescent="0.2">
      <c r="A66" s="127"/>
      <c r="B66" s="128"/>
      <c r="C66" s="117"/>
      <c r="D66" s="117"/>
      <c r="E66" s="136"/>
      <c r="F66" s="117"/>
      <c r="G66" s="117"/>
      <c r="H66" s="120" t="s">
        <v>1092</v>
      </c>
      <c r="I66" s="120"/>
      <c r="J66" s="117"/>
    </row>
    <row r="67" spans="1:10" ht="30" x14ac:dyDescent="0.2">
      <c r="A67" s="127"/>
      <c r="B67" s="128"/>
      <c r="C67" s="117"/>
      <c r="D67" s="117"/>
      <c r="E67" s="136"/>
      <c r="F67" s="117"/>
      <c r="G67" s="117"/>
      <c r="H67" s="120" t="s">
        <v>1100</v>
      </c>
      <c r="I67" s="120"/>
      <c r="J67" s="117"/>
    </row>
    <row r="68" spans="1:10" ht="15.75" customHeight="1" x14ac:dyDescent="0.2">
      <c r="A68" s="129"/>
      <c r="B68" s="130"/>
      <c r="C68" s="117"/>
      <c r="D68" s="117"/>
      <c r="E68" s="133" t="s">
        <v>1085</v>
      </c>
      <c r="F68" s="117"/>
      <c r="G68" s="117"/>
      <c r="H68" s="120"/>
      <c r="I68" s="120"/>
      <c r="J68" s="117"/>
    </row>
    <row r="69" spans="1:10" ht="78.75" customHeight="1" x14ac:dyDescent="0.2">
      <c r="A69" s="125" t="s">
        <v>1101</v>
      </c>
      <c r="B69" s="126" t="s">
        <v>1102</v>
      </c>
      <c r="C69" s="117"/>
      <c r="D69" s="117"/>
      <c r="E69" s="120" t="s">
        <v>1103</v>
      </c>
      <c r="F69" s="120"/>
      <c r="G69" s="120"/>
      <c r="H69" s="117"/>
      <c r="I69" s="117"/>
      <c r="J69" s="117"/>
    </row>
    <row r="70" spans="1:10" ht="15.75" customHeight="1" x14ac:dyDescent="0.2">
      <c r="A70" s="129"/>
      <c r="B70" s="130"/>
      <c r="C70" s="117"/>
      <c r="D70" s="117"/>
      <c r="E70" s="133" t="s">
        <v>1085</v>
      </c>
      <c r="F70" s="120"/>
      <c r="G70" s="120"/>
      <c r="H70" s="117"/>
      <c r="I70" s="117"/>
      <c r="J70" s="117"/>
    </row>
    <row r="71" spans="1:10" ht="15" x14ac:dyDescent="0.25">
      <c r="A71" s="118" t="s">
        <v>13</v>
      </c>
      <c r="B71" s="119" t="s">
        <v>1104</v>
      </c>
      <c r="C71" s="117"/>
      <c r="D71" s="117"/>
      <c r="E71" s="120" t="s">
        <v>1072</v>
      </c>
      <c r="F71" s="120"/>
      <c r="G71" s="120"/>
      <c r="H71" s="120"/>
      <c r="I71" s="121"/>
      <c r="J71" s="117"/>
    </row>
    <row r="72" spans="1:10" ht="15" x14ac:dyDescent="0.2">
      <c r="A72" s="118"/>
      <c r="B72" s="119"/>
      <c r="C72" s="117"/>
      <c r="D72" s="117"/>
      <c r="E72" s="120" t="s">
        <v>1075</v>
      </c>
      <c r="F72" s="120"/>
      <c r="G72" s="120"/>
      <c r="H72" s="120"/>
      <c r="I72" s="117"/>
      <c r="J72" s="117"/>
    </row>
    <row r="73" spans="1:10" ht="15" x14ac:dyDescent="0.2">
      <c r="A73" s="118"/>
      <c r="B73" s="119"/>
      <c r="C73" s="117"/>
      <c r="D73" s="117"/>
      <c r="E73" s="120"/>
      <c r="F73" s="111"/>
      <c r="G73" s="120" t="s">
        <v>1081</v>
      </c>
      <c r="H73" s="120"/>
      <c r="I73" s="117"/>
      <c r="J73" s="117"/>
    </row>
    <row r="74" spans="1:10" ht="15" x14ac:dyDescent="0.2">
      <c r="A74" s="118"/>
      <c r="B74" s="119"/>
      <c r="C74" s="117"/>
      <c r="D74" s="117"/>
      <c r="E74" s="120" t="s">
        <v>1105</v>
      </c>
      <c r="F74" s="120"/>
      <c r="G74" s="120"/>
      <c r="H74" s="120"/>
      <c r="I74" s="117"/>
      <c r="J74" s="117"/>
    </row>
    <row r="75" spans="1:10" ht="15" x14ac:dyDescent="0.2">
      <c r="A75" s="118"/>
      <c r="B75" s="119"/>
      <c r="C75" s="117"/>
      <c r="D75" s="117"/>
      <c r="E75" s="120" t="s">
        <v>1043</v>
      </c>
      <c r="F75" s="120"/>
      <c r="G75" s="120"/>
      <c r="H75" s="120"/>
      <c r="I75" s="117"/>
      <c r="J75" s="117"/>
    </row>
    <row r="76" spans="1:10" ht="15" x14ac:dyDescent="0.2">
      <c r="A76" s="118"/>
      <c r="B76" s="119"/>
      <c r="C76" s="117"/>
      <c r="D76" s="117"/>
      <c r="E76" s="120" t="s">
        <v>1068</v>
      </c>
      <c r="F76" s="120"/>
      <c r="G76" s="120"/>
      <c r="H76" s="120"/>
      <c r="I76" s="117"/>
      <c r="J76" s="117"/>
    </row>
    <row r="77" spans="1:10" ht="15" x14ac:dyDescent="0.2">
      <c r="A77" s="118"/>
      <c r="B77" s="119"/>
      <c r="C77" s="117"/>
      <c r="D77" s="117"/>
      <c r="E77" s="120"/>
      <c r="F77" s="120"/>
      <c r="G77" s="120"/>
      <c r="H77" s="120" t="s">
        <v>1106</v>
      </c>
      <c r="I77" s="117"/>
      <c r="J77" s="117"/>
    </row>
    <row r="78" spans="1:10" ht="15" x14ac:dyDescent="0.2">
      <c r="A78" s="118"/>
      <c r="B78" s="119"/>
      <c r="C78" s="117"/>
      <c r="D78" s="117"/>
      <c r="E78" s="120" t="s">
        <v>1107</v>
      </c>
      <c r="F78" s="120"/>
      <c r="G78" s="120"/>
      <c r="H78" s="120"/>
      <c r="I78" s="120"/>
      <c r="J78" s="117"/>
    </row>
    <row r="79" spans="1:10" ht="15" x14ac:dyDescent="0.25">
      <c r="A79" s="118"/>
      <c r="B79" s="119"/>
      <c r="C79" s="117"/>
      <c r="D79" s="117"/>
      <c r="E79" s="121" t="s">
        <v>1073</v>
      </c>
      <c r="F79" s="120"/>
      <c r="G79" s="120"/>
      <c r="H79" s="120"/>
      <c r="I79" s="117"/>
      <c r="J79" s="117"/>
    </row>
    <row r="80" spans="1:10" ht="30" x14ac:dyDescent="0.25">
      <c r="A80" s="118"/>
      <c r="B80" s="119"/>
      <c r="C80" s="117"/>
      <c r="D80" s="117"/>
      <c r="E80" s="120"/>
      <c r="F80" s="120"/>
      <c r="G80" s="120"/>
      <c r="H80" s="131" t="s">
        <v>1078</v>
      </c>
      <c r="I80" s="120"/>
      <c r="J80" s="117"/>
    </row>
    <row r="81" spans="1:10" ht="30" x14ac:dyDescent="0.2">
      <c r="A81" s="118"/>
      <c r="B81" s="119"/>
      <c r="C81" s="117"/>
      <c r="D81" s="117"/>
      <c r="E81" s="123"/>
      <c r="F81" s="120"/>
      <c r="G81" s="120"/>
      <c r="H81" s="120" t="s">
        <v>1074</v>
      </c>
      <c r="I81" s="120"/>
      <c r="J81" s="117"/>
    </row>
    <row r="82" spans="1:10" ht="15" x14ac:dyDescent="0.25">
      <c r="A82" s="118"/>
      <c r="B82" s="119"/>
      <c r="C82" s="117"/>
      <c r="D82" s="117"/>
      <c r="E82" s="120" t="s">
        <v>1108</v>
      </c>
      <c r="F82" s="120"/>
      <c r="G82" s="121"/>
      <c r="H82" s="120"/>
      <c r="I82" s="120"/>
      <c r="J82" s="117"/>
    </row>
    <row r="83" spans="1:10" ht="15" customHeight="1" x14ac:dyDescent="0.2">
      <c r="A83" s="125" t="s">
        <v>1109</v>
      </c>
      <c r="B83" s="126" t="s">
        <v>1110</v>
      </c>
      <c r="C83" s="117"/>
      <c r="D83" s="117"/>
      <c r="E83" s="120" t="s">
        <v>1060</v>
      </c>
      <c r="F83" s="120"/>
      <c r="G83" s="120"/>
      <c r="H83" s="120"/>
      <c r="I83" s="120"/>
      <c r="J83" s="117"/>
    </row>
    <row r="84" spans="1:10" ht="30" x14ac:dyDescent="0.2">
      <c r="A84" s="127"/>
      <c r="B84" s="128"/>
      <c r="C84" s="111"/>
      <c r="D84" s="120"/>
      <c r="E84" s="120" t="s">
        <v>1111</v>
      </c>
      <c r="F84" s="120"/>
      <c r="G84" s="120"/>
      <c r="H84" s="120"/>
      <c r="I84" s="120"/>
      <c r="J84" s="117"/>
    </row>
    <row r="85" spans="1:10" ht="15" customHeight="1" x14ac:dyDescent="0.2">
      <c r="A85" s="127"/>
      <c r="B85" s="128"/>
      <c r="C85" s="120" t="s">
        <v>1070</v>
      </c>
      <c r="D85" s="120"/>
      <c r="E85" s="120"/>
      <c r="F85" s="120"/>
      <c r="G85" s="120"/>
      <c r="H85" s="120"/>
      <c r="I85" s="120"/>
      <c r="J85" s="117"/>
    </row>
    <row r="86" spans="1:10" ht="45" x14ac:dyDescent="0.2">
      <c r="A86" s="127"/>
      <c r="B86" s="128"/>
      <c r="C86" s="117"/>
      <c r="D86" s="117"/>
      <c r="E86" s="120"/>
      <c r="F86" s="120" t="s">
        <v>1112</v>
      </c>
      <c r="G86" s="120"/>
      <c r="H86" s="120"/>
      <c r="I86" s="117"/>
      <c r="J86" s="117"/>
    </row>
    <row r="87" spans="1:10" ht="15.75" customHeight="1" x14ac:dyDescent="0.2">
      <c r="A87" s="129"/>
      <c r="B87" s="130"/>
      <c r="C87" s="117"/>
      <c r="D87" s="117"/>
      <c r="E87" s="120" t="s">
        <v>1113</v>
      </c>
      <c r="F87" s="120"/>
      <c r="G87" s="120"/>
      <c r="H87" s="120"/>
      <c r="I87" s="117"/>
      <c r="J87" s="117"/>
    </row>
    <row r="88" spans="1:10" ht="47.25" x14ac:dyDescent="0.2">
      <c r="A88" s="134" t="s">
        <v>15</v>
      </c>
      <c r="B88" s="135" t="s">
        <v>1114</v>
      </c>
      <c r="C88" s="120"/>
      <c r="D88" s="120" t="s">
        <v>1115</v>
      </c>
      <c r="E88" s="120"/>
      <c r="F88" s="120"/>
      <c r="G88" s="120"/>
      <c r="H88" s="120"/>
      <c r="I88" s="117"/>
      <c r="J88" s="117"/>
    </row>
    <row r="89" spans="1:10" ht="30" x14ac:dyDescent="0.2">
      <c r="A89" s="118" t="s">
        <v>1116</v>
      </c>
      <c r="B89" s="119" t="s">
        <v>1117</v>
      </c>
      <c r="C89" s="117"/>
      <c r="D89" s="117"/>
      <c r="E89" s="120"/>
      <c r="F89" s="120"/>
      <c r="G89" s="120"/>
      <c r="H89" s="120" t="s">
        <v>1118</v>
      </c>
      <c r="I89" s="120"/>
      <c r="J89" s="117"/>
    </row>
    <row r="90" spans="1:10" ht="30" x14ac:dyDescent="0.2">
      <c r="A90" s="118"/>
      <c r="B90" s="119"/>
      <c r="C90" s="117"/>
      <c r="D90" s="117"/>
      <c r="E90" s="120" t="s">
        <v>1119</v>
      </c>
      <c r="F90" s="120"/>
      <c r="G90" s="120"/>
      <c r="H90" s="120"/>
      <c r="I90" s="120"/>
      <c r="J90" s="117"/>
    </row>
    <row r="91" spans="1:10" ht="30" x14ac:dyDescent="0.2">
      <c r="A91" s="118"/>
      <c r="B91" s="119"/>
      <c r="C91" s="117"/>
      <c r="D91" s="117"/>
      <c r="E91" s="120"/>
      <c r="F91" s="120"/>
      <c r="G91" s="120"/>
      <c r="H91" s="120" t="s">
        <v>1120</v>
      </c>
      <c r="I91" s="120"/>
      <c r="J91" s="117"/>
    </row>
    <row r="92" spans="1:10" ht="15" x14ac:dyDescent="0.2">
      <c r="A92" s="118"/>
      <c r="B92" s="119"/>
      <c r="C92" s="117"/>
      <c r="D92" s="117"/>
      <c r="E92" s="120"/>
      <c r="F92" s="120"/>
      <c r="G92" s="120"/>
      <c r="H92" s="120" t="s">
        <v>1121</v>
      </c>
      <c r="I92" s="120"/>
      <c r="J92" s="117"/>
    </row>
    <row r="93" spans="1:10" ht="15" x14ac:dyDescent="0.2">
      <c r="A93" s="118" t="s">
        <v>19</v>
      </c>
      <c r="B93" s="119" t="s">
        <v>1122</v>
      </c>
      <c r="C93" s="117"/>
      <c r="D93" s="117"/>
      <c r="E93" s="120" t="s">
        <v>1073</v>
      </c>
      <c r="F93" s="120"/>
      <c r="G93" s="120"/>
      <c r="H93" s="120"/>
      <c r="I93" s="117"/>
      <c r="J93" s="117"/>
    </row>
    <row r="94" spans="1:10" ht="15" x14ac:dyDescent="0.2">
      <c r="A94" s="118"/>
      <c r="B94" s="119"/>
      <c r="C94" s="117"/>
      <c r="D94" s="117"/>
      <c r="E94" s="120" t="s">
        <v>1123</v>
      </c>
      <c r="F94" s="120"/>
      <c r="G94" s="120"/>
      <c r="H94" s="120"/>
      <c r="I94" s="117"/>
      <c r="J94" s="117"/>
    </row>
    <row r="95" spans="1:10" ht="15" x14ac:dyDescent="0.2">
      <c r="A95" s="118"/>
      <c r="B95" s="119"/>
      <c r="C95" s="117"/>
      <c r="D95" s="117"/>
      <c r="E95" s="120" t="s">
        <v>1072</v>
      </c>
      <c r="F95" s="120"/>
      <c r="G95" s="120"/>
      <c r="H95" s="120"/>
      <c r="I95" s="117"/>
      <c r="J95" s="117"/>
    </row>
    <row r="96" spans="1:10" ht="15" x14ac:dyDescent="0.2">
      <c r="A96" s="118"/>
      <c r="B96" s="119"/>
      <c r="C96" s="117"/>
      <c r="D96" s="117"/>
      <c r="E96" s="120" t="s">
        <v>1076</v>
      </c>
      <c r="F96" s="120"/>
      <c r="G96" s="120"/>
      <c r="H96" s="120"/>
      <c r="I96" s="117"/>
      <c r="J96" s="117"/>
    </row>
    <row r="97" spans="1:10" ht="30" x14ac:dyDescent="0.2">
      <c r="A97" s="118" t="s">
        <v>1124</v>
      </c>
      <c r="B97" s="119" t="s">
        <v>1125</v>
      </c>
      <c r="C97" s="117"/>
      <c r="D97" s="117"/>
      <c r="E97" s="120"/>
      <c r="F97" s="137"/>
      <c r="G97" s="120" t="s">
        <v>1126</v>
      </c>
      <c r="H97" s="120"/>
      <c r="I97" s="117"/>
      <c r="J97" s="117"/>
    </row>
    <row r="98" spans="1:10" ht="15" x14ac:dyDescent="0.2">
      <c r="A98" s="118"/>
      <c r="B98" s="119"/>
      <c r="C98" s="117"/>
      <c r="D98" s="117"/>
      <c r="E98" s="120"/>
      <c r="F98" s="137"/>
      <c r="G98" s="120" t="s">
        <v>1127</v>
      </c>
      <c r="H98" s="120"/>
      <c r="I98" s="117"/>
      <c r="J98" s="117"/>
    </row>
    <row r="99" spans="1:10" ht="15" x14ac:dyDescent="0.2">
      <c r="A99" s="118" t="s">
        <v>21</v>
      </c>
      <c r="B99" s="119" t="s">
        <v>1128</v>
      </c>
      <c r="C99" s="117"/>
      <c r="D99" s="117"/>
      <c r="E99" s="120" t="s">
        <v>1129</v>
      </c>
      <c r="F99" s="120"/>
      <c r="G99" s="120"/>
      <c r="H99" s="120"/>
      <c r="I99" s="117"/>
      <c r="J99" s="117"/>
    </row>
    <row r="100" spans="1:10" ht="15" x14ac:dyDescent="0.2">
      <c r="A100" s="118"/>
      <c r="B100" s="119"/>
      <c r="C100" s="117"/>
      <c r="D100" s="117"/>
      <c r="E100" s="120" t="s">
        <v>1076</v>
      </c>
      <c r="F100" s="120"/>
      <c r="G100" s="120"/>
      <c r="H100" s="120"/>
      <c r="I100" s="117"/>
      <c r="J100" s="117"/>
    </row>
    <row r="101" spans="1:10" ht="15" x14ac:dyDescent="0.2">
      <c r="A101" s="118"/>
      <c r="B101" s="119"/>
      <c r="C101" s="117"/>
      <c r="D101" s="117"/>
      <c r="E101" s="117"/>
      <c r="F101" s="120" t="s">
        <v>1081</v>
      </c>
      <c r="G101" s="120"/>
      <c r="H101" s="120"/>
      <c r="I101" s="117"/>
      <c r="J101" s="117"/>
    </row>
    <row r="102" spans="1:10" ht="15" x14ac:dyDescent="0.2">
      <c r="A102" s="118"/>
      <c r="B102" s="119"/>
      <c r="C102" s="117"/>
      <c r="D102" s="117"/>
      <c r="E102" s="120" t="s">
        <v>1130</v>
      </c>
      <c r="F102" s="120"/>
      <c r="G102" s="120"/>
      <c r="H102" s="120"/>
      <c r="I102" s="117"/>
      <c r="J102" s="117"/>
    </row>
    <row r="103" spans="1:10" ht="15" x14ac:dyDescent="0.2">
      <c r="A103" s="118"/>
      <c r="B103" s="119"/>
      <c r="C103" s="117"/>
      <c r="D103" s="117"/>
      <c r="E103" s="120" t="s">
        <v>1067</v>
      </c>
      <c r="F103" s="120"/>
      <c r="G103" s="120"/>
      <c r="H103" s="120"/>
      <c r="I103" s="117"/>
      <c r="J103" s="117"/>
    </row>
    <row r="104" spans="1:10" ht="15" x14ac:dyDescent="0.2">
      <c r="A104" s="118"/>
      <c r="B104" s="119"/>
      <c r="C104" s="117"/>
      <c r="D104" s="117"/>
      <c r="E104" s="120" t="s">
        <v>1131</v>
      </c>
      <c r="F104" s="120"/>
      <c r="G104" s="120"/>
      <c r="H104" s="120"/>
      <c r="I104" s="117"/>
      <c r="J104" s="117"/>
    </row>
    <row r="105" spans="1:10" ht="15" x14ac:dyDescent="0.25">
      <c r="A105" s="118"/>
      <c r="B105" s="119"/>
      <c r="C105" s="117"/>
      <c r="D105" s="117"/>
      <c r="E105" s="121"/>
      <c r="F105" s="121" t="s">
        <v>1132</v>
      </c>
      <c r="G105" s="120"/>
      <c r="H105" s="120"/>
      <c r="I105" s="117"/>
      <c r="J105" s="117"/>
    </row>
    <row r="106" spans="1:10" ht="15" x14ac:dyDescent="0.25">
      <c r="A106" s="118" t="s">
        <v>1133</v>
      </c>
      <c r="B106" s="119" t="s">
        <v>1134</v>
      </c>
      <c r="C106" s="117"/>
      <c r="D106" s="117"/>
      <c r="E106" s="121" t="s">
        <v>1060</v>
      </c>
      <c r="F106" s="121"/>
      <c r="G106" s="121"/>
      <c r="H106" s="121"/>
      <c r="I106" s="121"/>
      <c r="J106" s="117"/>
    </row>
    <row r="107" spans="1:10" ht="30" x14ac:dyDescent="0.25">
      <c r="A107" s="118"/>
      <c r="B107" s="119"/>
      <c r="C107" s="117"/>
      <c r="D107" s="117"/>
      <c r="E107" s="121"/>
      <c r="F107" s="121" t="s">
        <v>1064</v>
      </c>
      <c r="G107" s="121"/>
      <c r="H107" s="121"/>
      <c r="I107" s="121"/>
      <c r="J107" s="117"/>
    </row>
    <row r="108" spans="1:10" ht="30" x14ac:dyDescent="0.25">
      <c r="A108" s="118"/>
      <c r="B108" s="119"/>
      <c r="C108" s="117"/>
      <c r="D108" s="117"/>
      <c r="E108" s="121"/>
      <c r="F108" s="121"/>
      <c r="G108" s="121" t="s">
        <v>1063</v>
      </c>
      <c r="H108" s="121"/>
      <c r="I108" s="121"/>
      <c r="J108" s="117"/>
    </row>
    <row r="109" spans="1:10" ht="45" x14ac:dyDescent="0.25">
      <c r="A109" s="118"/>
      <c r="B109" s="119"/>
      <c r="C109" s="117"/>
      <c r="D109" s="117"/>
      <c r="E109" s="121"/>
      <c r="F109" s="121"/>
      <c r="G109" s="121"/>
      <c r="H109" s="121" t="s">
        <v>1135</v>
      </c>
      <c r="I109" s="121"/>
      <c r="J109" s="117"/>
    </row>
    <row r="110" spans="1:10" ht="15" x14ac:dyDescent="0.25">
      <c r="A110" s="118"/>
      <c r="B110" s="119"/>
      <c r="C110" s="117"/>
      <c r="D110" s="117"/>
      <c r="E110" s="121" t="s">
        <v>1061</v>
      </c>
      <c r="F110" s="121"/>
      <c r="G110" s="121"/>
      <c r="H110" s="121"/>
      <c r="I110" s="121"/>
      <c r="J110" s="117"/>
    </row>
    <row r="111" spans="1:10" ht="15" x14ac:dyDescent="0.25">
      <c r="A111" s="118"/>
      <c r="B111" s="119"/>
      <c r="C111" s="120" t="s">
        <v>1070</v>
      </c>
      <c r="D111" s="120"/>
      <c r="E111" s="121"/>
      <c r="F111" s="121"/>
      <c r="G111" s="121"/>
      <c r="H111" s="121"/>
      <c r="I111" s="121"/>
      <c r="J111" s="117"/>
    </row>
    <row r="112" spans="1:10" ht="15" customHeight="1" x14ac:dyDescent="0.25">
      <c r="A112" s="125" t="s">
        <v>23</v>
      </c>
      <c r="B112" s="126" t="s">
        <v>1136</v>
      </c>
      <c r="C112" s="120"/>
      <c r="D112" s="120"/>
      <c r="E112" s="132" t="s">
        <v>1069</v>
      </c>
      <c r="F112" s="121"/>
      <c r="G112" s="121"/>
      <c r="H112" s="121"/>
      <c r="I112" s="121"/>
      <c r="J112" s="117"/>
    </row>
    <row r="113" spans="1:10" ht="15" customHeight="1" x14ac:dyDescent="0.25">
      <c r="A113" s="127"/>
      <c r="B113" s="128"/>
      <c r="C113" s="117"/>
      <c r="D113" s="117"/>
      <c r="E113" s="132"/>
      <c r="F113" s="121"/>
      <c r="G113" s="121"/>
      <c r="H113" s="121" t="s">
        <v>1137</v>
      </c>
      <c r="I113" s="121"/>
      <c r="J113" s="132"/>
    </row>
    <row r="114" spans="1:10" ht="15" x14ac:dyDescent="0.25">
      <c r="A114" s="127"/>
      <c r="B114" s="128"/>
      <c r="C114" s="117"/>
      <c r="D114" s="117"/>
      <c r="E114" s="137"/>
      <c r="F114" s="121"/>
      <c r="G114" s="121" t="s">
        <v>1138</v>
      </c>
      <c r="H114" s="121"/>
      <c r="I114" s="121"/>
      <c r="J114" s="132"/>
    </row>
    <row r="115" spans="1:10" ht="15" customHeight="1" x14ac:dyDescent="0.2">
      <c r="A115" s="127"/>
      <c r="B115" s="128"/>
      <c r="C115" s="117"/>
      <c r="D115" s="117"/>
      <c r="E115" s="120"/>
      <c r="F115" s="120"/>
      <c r="G115" s="120"/>
      <c r="H115" s="120" t="s">
        <v>1106</v>
      </c>
      <c r="I115" s="133"/>
      <c r="J115" s="117"/>
    </row>
    <row r="116" spans="1:10" ht="15" customHeight="1" x14ac:dyDescent="0.2">
      <c r="A116" s="127"/>
      <c r="B116" s="128"/>
      <c r="C116" s="117"/>
      <c r="D116" s="117"/>
      <c r="E116" s="133"/>
      <c r="F116" s="133"/>
      <c r="G116" s="133"/>
      <c r="H116" s="133" t="s">
        <v>1139</v>
      </c>
      <c r="I116" s="133"/>
      <c r="J116" s="117"/>
    </row>
    <row r="117" spans="1:10" ht="15" customHeight="1" x14ac:dyDescent="0.2">
      <c r="A117" s="127"/>
      <c r="B117" s="128"/>
      <c r="C117" s="117"/>
      <c r="D117" s="117"/>
      <c r="E117" s="120" t="s">
        <v>1108</v>
      </c>
      <c r="F117" s="133"/>
      <c r="G117" s="133"/>
      <c r="H117" s="120"/>
      <c r="I117" s="133"/>
      <c r="J117" s="117"/>
    </row>
    <row r="118" spans="1:10" ht="15" customHeight="1" x14ac:dyDescent="0.2">
      <c r="A118" s="127"/>
      <c r="B118" s="128"/>
      <c r="C118" s="117"/>
      <c r="D118" s="117"/>
      <c r="E118" s="120" t="s">
        <v>1073</v>
      </c>
      <c r="F118" s="120"/>
      <c r="G118" s="120"/>
      <c r="H118" s="120"/>
      <c r="I118" s="133"/>
      <c r="J118" s="117"/>
    </row>
    <row r="119" spans="1:10" ht="15" customHeight="1" x14ac:dyDescent="0.2">
      <c r="A119" s="127"/>
      <c r="B119" s="128"/>
      <c r="C119" s="117"/>
      <c r="D119" s="117"/>
      <c r="E119" s="120" t="s">
        <v>1140</v>
      </c>
      <c r="F119" s="120"/>
      <c r="G119" s="120"/>
      <c r="H119" s="120"/>
      <c r="I119" s="133"/>
      <c r="J119" s="117"/>
    </row>
    <row r="120" spans="1:10" ht="15" customHeight="1" x14ac:dyDescent="0.2">
      <c r="A120" s="127"/>
      <c r="B120" s="128"/>
      <c r="C120" s="117"/>
      <c r="D120" s="117"/>
      <c r="E120" s="133" t="s">
        <v>1141</v>
      </c>
      <c r="F120" s="133"/>
      <c r="G120" s="133"/>
      <c r="H120" s="133"/>
      <c r="I120" s="133"/>
      <c r="J120" s="117"/>
    </row>
    <row r="121" spans="1:10" ht="15" customHeight="1" x14ac:dyDescent="0.2">
      <c r="A121" s="127"/>
      <c r="B121" s="128"/>
      <c r="C121" s="117"/>
      <c r="D121" s="117"/>
      <c r="E121" s="133" t="s">
        <v>1129</v>
      </c>
      <c r="F121" s="133"/>
      <c r="G121" s="133"/>
      <c r="H121" s="133"/>
      <c r="I121" s="133"/>
      <c r="J121" s="117"/>
    </row>
    <row r="122" spans="1:10" ht="15.75" customHeight="1" x14ac:dyDescent="0.2">
      <c r="A122" s="129"/>
      <c r="B122" s="130"/>
      <c r="C122" s="117"/>
      <c r="D122" s="117"/>
      <c r="E122" s="133"/>
      <c r="F122" s="133"/>
      <c r="G122" s="133" t="s">
        <v>1085</v>
      </c>
      <c r="H122" s="133"/>
      <c r="I122" s="133"/>
      <c r="J122" s="117"/>
    </row>
    <row r="123" spans="1:10" ht="15" x14ac:dyDescent="0.25">
      <c r="A123" s="125" t="s">
        <v>1142</v>
      </c>
      <c r="B123" s="126" t="s">
        <v>1143</v>
      </c>
      <c r="C123" s="117"/>
      <c r="D123" s="117"/>
      <c r="E123" s="121" t="s">
        <v>1069</v>
      </c>
      <c r="F123" s="133"/>
      <c r="G123" s="133"/>
      <c r="H123" s="133"/>
      <c r="I123" s="133"/>
      <c r="J123" s="117"/>
    </row>
    <row r="124" spans="1:10" ht="15" x14ac:dyDescent="0.2">
      <c r="A124" s="129"/>
      <c r="B124" s="130"/>
      <c r="C124" s="117"/>
      <c r="D124" s="117"/>
      <c r="E124" s="133" t="s">
        <v>1131</v>
      </c>
      <c r="F124" s="133"/>
      <c r="G124" s="120"/>
      <c r="H124" s="120"/>
      <c r="I124" s="117"/>
      <c r="J124" s="117"/>
    </row>
    <row r="125" spans="1:10" ht="15" customHeight="1" x14ac:dyDescent="0.25">
      <c r="A125" s="125" t="s">
        <v>25</v>
      </c>
      <c r="B125" s="126" t="s">
        <v>1144</v>
      </c>
      <c r="C125" s="117"/>
      <c r="D125" s="117"/>
      <c r="E125" s="121" t="s">
        <v>1069</v>
      </c>
      <c r="F125" s="121"/>
      <c r="G125" s="121"/>
      <c r="H125" s="121"/>
      <c r="I125" s="117"/>
      <c r="J125" s="117"/>
    </row>
    <row r="126" spans="1:10" ht="15" customHeight="1" x14ac:dyDescent="0.25">
      <c r="A126" s="127"/>
      <c r="B126" s="128"/>
      <c r="C126" s="117"/>
      <c r="D126" s="117"/>
      <c r="E126" s="121" t="s">
        <v>1075</v>
      </c>
      <c r="F126" s="121"/>
      <c r="G126" s="121"/>
      <c r="H126" s="121"/>
      <c r="I126" s="117"/>
      <c r="J126" s="117"/>
    </row>
    <row r="127" spans="1:10" ht="15" customHeight="1" x14ac:dyDescent="0.25">
      <c r="A127" s="127"/>
      <c r="B127" s="128"/>
      <c r="C127" s="117"/>
      <c r="D127" s="117"/>
      <c r="E127" s="121" t="s">
        <v>1145</v>
      </c>
      <c r="F127" s="121"/>
      <c r="G127" s="121"/>
      <c r="H127" s="121"/>
      <c r="I127" s="117"/>
      <c r="J127" s="117"/>
    </row>
    <row r="128" spans="1:10" ht="15" customHeight="1" x14ac:dyDescent="0.25">
      <c r="A128" s="127"/>
      <c r="B128" s="128"/>
      <c r="C128" s="117"/>
      <c r="D128" s="117"/>
      <c r="E128" s="121" t="s">
        <v>1067</v>
      </c>
      <c r="F128" s="121"/>
      <c r="G128" s="121"/>
      <c r="H128" s="121"/>
      <c r="I128" s="117"/>
      <c r="J128" s="117"/>
    </row>
    <row r="129" spans="1:10" ht="15.75" customHeight="1" x14ac:dyDescent="0.25">
      <c r="A129" s="129"/>
      <c r="B129" s="130"/>
      <c r="C129" s="117"/>
      <c r="D129" s="117"/>
      <c r="E129" s="121"/>
      <c r="F129" s="133" t="s">
        <v>1085</v>
      </c>
      <c r="G129" s="121"/>
      <c r="H129" s="121"/>
      <c r="I129" s="117"/>
      <c r="J129" s="117"/>
    </row>
    <row r="130" spans="1:10" s="142" customFormat="1" ht="15" x14ac:dyDescent="0.25">
      <c r="A130" s="138" t="s">
        <v>27</v>
      </c>
      <c r="B130" s="139" t="s">
        <v>1146</v>
      </c>
      <c r="C130" s="140"/>
      <c r="D130" s="140"/>
      <c r="E130" s="141" t="s">
        <v>1074</v>
      </c>
      <c r="F130" s="141"/>
      <c r="G130" s="141"/>
      <c r="H130" s="141"/>
      <c r="I130" s="140"/>
      <c r="J130" s="140"/>
    </row>
    <row r="131" spans="1:10" s="142" customFormat="1" ht="15" x14ac:dyDescent="0.25">
      <c r="A131" s="138"/>
      <c r="B131" s="139"/>
      <c r="C131" s="140"/>
      <c r="D131" s="140"/>
      <c r="E131" s="141" t="s">
        <v>1069</v>
      </c>
      <c r="F131" s="141"/>
      <c r="G131" s="141"/>
      <c r="H131" s="141"/>
      <c r="I131" s="140"/>
      <c r="J131" s="140"/>
    </row>
    <row r="132" spans="1:10" s="142" customFormat="1" ht="30" x14ac:dyDescent="0.25">
      <c r="A132" s="138"/>
      <c r="B132" s="139"/>
      <c r="C132" s="140"/>
      <c r="D132" s="140"/>
      <c r="E132" s="141" t="s">
        <v>1044</v>
      </c>
      <c r="F132" s="141"/>
      <c r="G132" s="141"/>
      <c r="H132" s="141"/>
      <c r="I132" s="140"/>
      <c r="J132" s="140"/>
    </row>
    <row r="133" spans="1:10" s="142" customFormat="1" ht="15" x14ac:dyDescent="0.25">
      <c r="A133" s="138"/>
      <c r="B133" s="139"/>
      <c r="C133" s="140"/>
      <c r="D133" s="140"/>
      <c r="E133" s="141" t="s">
        <v>1066</v>
      </c>
      <c r="F133" s="141"/>
      <c r="G133" s="141"/>
      <c r="H133" s="141"/>
      <c r="I133" s="140"/>
      <c r="J133" s="140"/>
    </row>
    <row r="134" spans="1:10" s="142" customFormat="1" ht="15" x14ac:dyDescent="0.25">
      <c r="A134" s="138"/>
      <c r="B134" s="139"/>
      <c r="C134" s="140"/>
      <c r="D134" s="140"/>
      <c r="E134" s="141" t="s">
        <v>1067</v>
      </c>
      <c r="F134" s="141"/>
      <c r="G134" s="141"/>
      <c r="H134" s="141"/>
      <c r="I134" s="140"/>
      <c r="J134" s="140"/>
    </row>
    <row r="135" spans="1:10" s="142" customFormat="1" ht="15" x14ac:dyDescent="0.25">
      <c r="A135" s="138"/>
      <c r="B135" s="139"/>
      <c r="C135" s="140"/>
      <c r="D135" s="140"/>
      <c r="E135" s="141" t="s">
        <v>1141</v>
      </c>
      <c r="F135" s="141"/>
      <c r="G135" s="141"/>
      <c r="H135" s="141"/>
      <c r="I135" s="140"/>
      <c r="J135" s="140"/>
    </row>
    <row r="136" spans="1:10" ht="30" x14ac:dyDescent="0.25">
      <c r="A136" s="118" t="s">
        <v>29</v>
      </c>
      <c r="B136" s="119" t="s">
        <v>1147</v>
      </c>
      <c r="C136" s="117"/>
      <c r="D136" s="117"/>
      <c r="E136" s="121"/>
      <c r="F136" s="121"/>
      <c r="G136" s="121" t="s">
        <v>1148</v>
      </c>
      <c r="H136" s="121"/>
      <c r="I136" s="121"/>
      <c r="J136" s="117"/>
    </row>
    <row r="137" spans="1:10" ht="30" x14ac:dyDescent="0.25">
      <c r="A137" s="118"/>
      <c r="B137" s="119"/>
      <c r="C137" s="117"/>
      <c r="D137" s="117"/>
      <c r="E137" s="121" t="s">
        <v>1149</v>
      </c>
      <c r="F137" s="121"/>
      <c r="G137" s="121"/>
      <c r="H137" s="121"/>
      <c r="I137" s="121"/>
      <c r="J137" s="117"/>
    </row>
    <row r="138" spans="1:10" ht="15" x14ac:dyDescent="0.25">
      <c r="A138" s="118"/>
      <c r="B138" s="119"/>
      <c r="C138" s="117"/>
      <c r="D138" s="117"/>
      <c r="E138" s="121" t="s">
        <v>1060</v>
      </c>
      <c r="F138" s="121"/>
      <c r="G138" s="121"/>
      <c r="H138" s="121"/>
      <c r="I138" s="117"/>
      <c r="J138" s="117"/>
    </row>
    <row r="139" spans="1:10" ht="15" x14ac:dyDescent="0.25">
      <c r="A139" s="118"/>
      <c r="B139" s="119"/>
      <c r="C139" s="117"/>
      <c r="D139" s="117"/>
      <c r="E139" s="121"/>
      <c r="F139" s="121" t="s">
        <v>1150</v>
      </c>
      <c r="G139" s="121"/>
      <c r="H139" s="121"/>
      <c r="I139" s="117"/>
      <c r="J139" s="117"/>
    </row>
    <row r="140" spans="1:10" ht="15" x14ac:dyDescent="0.25">
      <c r="A140" s="118"/>
      <c r="B140" s="119"/>
      <c r="C140" s="117"/>
      <c r="D140" s="117"/>
      <c r="E140" s="121"/>
      <c r="F140" s="121"/>
      <c r="G140" s="121"/>
      <c r="H140" s="121" t="s">
        <v>1061</v>
      </c>
      <c r="I140" s="121"/>
      <c r="J140" s="117"/>
    </row>
    <row r="141" spans="1:10" ht="15" x14ac:dyDescent="0.25">
      <c r="A141" s="118"/>
      <c r="B141" s="119"/>
      <c r="C141" s="120" t="s">
        <v>1070</v>
      </c>
      <c r="D141" s="120"/>
      <c r="E141" s="121"/>
      <c r="F141" s="121"/>
      <c r="G141" s="121"/>
      <c r="H141" s="121"/>
      <c r="I141" s="121"/>
      <c r="J141" s="117"/>
    </row>
    <row r="142" spans="1:10" ht="15" customHeight="1" x14ac:dyDescent="0.25">
      <c r="A142" s="125" t="s">
        <v>31</v>
      </c>
      <c r="B142" s="126" t="s">
        <v>1151</v>
      </c>
      <c r="C142" s="117"/>
      <c r="D142" s="117"/>
      <c r="E142" s="121"/>
      <c r="F142" s="143"/>
      <c r="G142" s="137"/>
      <c r="H142" s="121" t="s">
        <v>1137</v>
      </c>
      <c r="I142" s="121"/>
      <c r="J142" s="121"/>
    </row>
    <row r="143" spans="1:10" ht="15" x14ac:dyDescent="0.25">
      <c r="A143" s="127"/>
      <c r="B143" s="128"/>
      <c r="C143" s="117"/>
      <c r="D143" s="117"/>
      <c r="E143" s="117"/>
      <c r="F143" s="117"/>
      <c r="G143" s="121" t="s">
        <v>1138</v>
      </c>
      <c r="H143" s="117"/>
      <c r="I143" s="121"/>
      <c r="J143" s="121"/>
    </row>
    <row r="144" spans="1:10" ht="15" customHeight="1" x14ac:dyDescent="0.25">
      <c r="A144" s="127"/>
      <c r="B144" s="128"/>
      <c r="C144" s="117"/>
      <c r="D144" s="117"/>
      <c r="E144" s="121" t="s">
        <v>1073</v>
      </c>
      <c r="F144" s="121"/>
      <c r="G144" s="121"/>
      <c r="H144" s="121"/>
      <c r="I144" s="117"/>
      <c r="J144" s="117"/>
    </row>
    <row r="145" spans="1:10" ht="15" customHeight="1" x14ac:dyDescent="0.25">
      <c r="A145" s="127"/>
      <c r="B145" s="128"/>
      <c r="C145" s="117"/>
      <c r="D145" s="117"/>
      <c r="E145" s="121" t="s">
        <v>1129</v>
      </c>
      <c r="F145" s="121"/>
      <c r="G145" s="121"/>
      <c r="H145" s="121"/>
      <c r="I145" s="117"/>
      <c r="J145" s="117"/>
    </row>
    <row r="146" spans="1:10" ht="15" customHeight="1" x14ac:dyDescent="0.25">
      <c r="A146" s="127"/>
      <c r="B146" s="128"/>
      <c r="C146" s="117"/>
      <c r="D146" s="117"/>
      <c r="E146" s="121" t="s">
        <v>1123</v>
      </c>
      <c r="F146" s="121"/>
      <c r="G146" s="121"/>
      <c r="H146" s="121"/>
      <c r="I146" s="117"/>
      <c r="J146" s="117"/>
    </row>
    <row r="147" spans="1:10" ht="15" customHeight="1" x14ac:dyDescent="0.25">
      <c r="A147" s="127"/>
      <c r="B147" s="128"/>
      <c r="C147" s="117"/>
      <c r="D147" s="117"/>
      <c r="E147" s="121"/>
      <c r="F147" s="121" t="s">
        <v>1081</v>
      </c>
      <c r="G147" s="121"/>
      <c r="H147" s="121"/>
      <c r="I147" s="117"/>
      <c r="J147" s="117"/>
    </row>
    <row r="148" spans="1:10" ht="15" customHeight="1" x14ac:dyDescent="0.25">
      <c r="A148" s="127"/>
      <c r="B148" s="128"/>
      <c r="C148" s="117"/>
      <c r="D148" s="117"/>
      <c r="E148" s="121"/>
      <c r="F148" s="121"/>
      <c r="G148" s="121"/>
      <c r="H148" s="121" t="s">
        <v>1152</v>
      </c>
      <c r="I148" s="121"/>
      <c r="J148" s="117"/>
    </row>
    <row r="149" spans="1:10" ht="15" customHeight="1" x14ac:dyDescent="0.25">
      <c r="A149" s="129"/>
      <c r="B149" s="130"/>
      <c r="C149" s="117"/>
      <c r="D149" s="117"/>
      <c r="E149" s="121" t="s">
        <v>1085</v>
      </c>
      <c r="F149" s="121"/>
      <c r="G149" s="121"/>
      <c r="H149" s="121"/>
      <c r="I149" s="121"/>
      <c r="J149" s="117"/>
    </row>
    <row r="150" spans="1:10" ht="15" customHeight="1" x14ac:dyDescent="0.25">
      <c r="A150" s="125" t="s">
        <v>33</v>
      </c>
      <c r="B150" s="126" t="s">
        <v>1153</v>
      </c>
      <c r="C150" s="117"/>
      <c r="D150" s="117"/>
      <c r="E150" s="121"/>
      <c r="F150" s="121" t="s">
        <v>1150</v>
      </c>
      <c r="G150" s="121"/>
      <c r="H150" s="121"/>
      <c r="I150" s="117"/>
      <c r="J150" s="117"/>
    </row>
    <row r="151" spans="1:10" ht="15" customHeight="1" x14ac:dyDescent="0.25">
      <c r="A151" s="127"/>
      <c r="B151" s="128"/>
      <c r="C151" s="117"/>
      <c r="D151" s="117"/>
      <c r="E151" s="121" t="s">
        <v>1154</v>
      </c>
      <c r="F151" s="121"/>
      <c r="G151" s="121"/>
      <c r="H151" s="121"/>
      <c r="I151" s="117"/>
      <c r="J151" s="117"/>
    </row>
    <row r="152" spans="1:10" ht="15" customHeight="1" x14ac:dyDescent="0.25">
      <c r="A152" s="127"/>
      <c r="B152" s="128"/>
      <c r="C152" s="117"/>
      <c r="D152" s="117"/>
      <c r="E152" s="121" t="s">
        <v>1129</v>
      </c>
      <c r="F152" s="121"/>
      <c r="G152" s="121"/>
      <c r="H152" s="121"/>
      <c r="I152" s="117"/>
      <c r="J152" s="117"/>
    </row>
    <row r="153" spans="1:10" ht="15" customHeight="1" x14ac:dyDescent="0.25">
      <c r="A153" s="127"/>
      <c r="B153" s="128"/>
      <c r="C153" s="117"/>
      <c r="D153" s="117"/>
      <c r="E153" s="121"/>
      <c r="F153" s="121" t="s">
        <v>1081</v>
      </c>
      <c r="G153" s="121"/>
      <c r="H153" s="121"/>
      <c r="I153" s="117"/>
      <c r="J153" s="117"/>
    </row>
    <row r="154" spans="1:10" ht="15" customHeight="1" x14ac:dyDescent="0.25">
      <c r="A154" s="127"/>
      <c r="B154" s="128"/>
      <c r="C154" s="117"/>
      <c r="D154" s="117"/>
      <c r="E154" s="121" t="s">
        <v>1067</v>
      </c>
      <c r="F154" s="121"/>
      <c r="G154" s="121"/>
      <c r="H154" s="121"/>
      <c r="I154" s="117"/>
      <c r="J154" s="117"/>
    </row>
    <row r="155" spans="1:10" ht="15" customHeight="1" x14ac:dyDescent="0.25">
      <c r="A155" s="127"/>
      <c r="B155" s="128"/>
      <c r="C155" s="117"/>
      <c r="D155" s="117"/>
      <c r="E155" s="121" t="s">
        <v>1076</v>
      </c>
      <c r="F155" s="121"/>
      <c r="G155" s="121"/>
      <c r="H155" s="121"/>
      <c r="I155" s="117"/>
      <c r="J155" s="117"/>
    </row>
    <row r="156" spans="1:10" ht="15" customHeight="1" x14ac:dyDescent="0.25">
      <c r="A156" s="129"/>
      <c r="B156" s="130"/>
      <c r="C156" s="117"/>
      <c r="D156" s="117"/>
      <c r="E156" s="121" t="s">
        <v>1085</v>
      </c>
      <c r="F156" s="121"/>
      <c r="G156" s="121"/>
      <c r="H156" s="121"/>
      <c r="I156" s="117"/>
      <c r="J156" s="117"/>
    </row>
    <row r="157" spans="1:10" ht="15" x14ac:dyDescent="0.2">
      <c r="A157" s="118">
        <v>560206</v>
      </c>
      <c r="B157" s="119" t="s">
        <v>1155</v>
      </c>
      <c r="C157" s="117"/>
      <c r="D157" s="117"/>
      <c r="E157" s="132" t="s">
        <v>1067</v>
      </c>
      <c r="F157" s="132"/>
      <c r="G157" s="132"/>
      <c r="H157" s="132"/>
      <c r="I157" s="117"/>
      <c r="J157" s="117"/>
    </row>
    <row r="158" spans="1:10" ht="15" x14ac:dyDescent="0.2">
      <c r="A158" s="118"/>
      <c r="B158" s="119"/>
      <c r="C158" s="117"/>
      <c r="D158" s="117"/>
      <c r="E158" s="132" t="s">
        <v>1156</v>
      </c>
      <c r="F158" s="132"/>
      <c r="G158" s="132"/>
      <c r="H158" s="132"/>
      <c r="I158" s="117"/>
      <c r="J158" s="117"/>
    </row>
    <row r="159" spans="1:10" ht="30" x14ac:dyDescent="0.2">
      <c r="A159" s="118"/>
      <c r="B159" s="119"/>
      <c r="C159" s="117"/>
      <c r="D159" s="117"/>
      <c r="E159" s="132" t="s">
        <v>1063</v>
      </c>
      <c r="F159" s="132"/>
      <c r="G159" s="132"/>
      <c r="H159" s="132"/>
      <c r="I159" s="117"/>
      <c r="J159" s="117"/>
    </row>
    <row r="160" spans="1:10" ht="30" x14ac:dyDescent="0.2">
      <c r="A160" s="118"/>
      <c r="B160" s="119"/>
      <c r="C160" s="117"/>
      <c r="D160" s="117"/>
      <c r="E160" s="132" t="s">
        <v>1064</v>
      </c>
      <c r="F160" s="132"/>
      <c r="G160" s="132"/>
      <c r="H160" s="132"/>
      <c r="I160" s="117"/>
      <c r="J160" s="117"/>
    </row>
    <row r="161" spans="1:10" ht="15" x14ac:dyDescent="0.2">
      <c r="A161" s="118"/>
      <c r="B161" s="119"/>
      <c r="C161" s="117"/>
      <c r="D161" s="117"/>
      <c r="E161" s="133" t="s">
        <v>1075</v>
      </c>
      <c r="F161" s="133"/>
      <c r="G161" s="133"/>
      <c r="H161" s="133"/>
      <c r="I161" s="117"/>
      <c r="J161" s="117"/>
    </row>
    <row r="162" spans="1:10" ht="15" x14ac:dyDescent="0.2">
      <c r="A162" s="118"/>
      <c r="B162" s="119"/>
      <c r="C162" s="117"/>
      <c r="D162" s="117"/>
      <c r="E162" s="133" t="s">
        <v>1074</v>
      </c>
      <c r="F162" s="133"/>
      <c r="G162" s="133"/>
      <c r="H162" s="133"/>
      <c r="I162" s="117"/>
      <c r="J162" s="117"/>
    </row>
    <row r="163" spans="1:10" ht="15" x14ac:dyDescent="0.2">
      <c r="A163" s="118"/>
      <c r="B163" s="119"/>
      <c r="C163" s="117"/>
      <c r="D163" s="117"/>
      <c r="E163" s="133" t="s">
        <v>1060</v>
      </c>
      <c r="F163" s="133"/>
      <c r="G163" s="133"/>
      <c r="H163" s="133"/>
      <c r="I163" s="117"/>
      <c r="J163" s="117"/>
    </row>
    <row r="164" spans="1:10" ht="15" x14ac:dyDescent="0.2">
      <c r="A164" s="118"/>
      <c r="B164" s="119"/>
      <c r="C164" s="117"/>
      <c r="D164" s="117"/>
      <c r="E164" s="132"/>
      <c r="F164" s="111"/>
      <c r="G164" s="132" t="s">
        <v>1157</v>
      </c>
      <c r="H164" s="132"/>
      <c r="I164" s="117"/>
      <c r="J164" s="117"/>
    </row>
    <row r="165" spans="1:10" ht="15" x14ac:dyDescent="0.2">
      <c r="A165" s="118"/>
      <c r="B165" s="119"/>
      <c r="C165" s="117"/>
      <c r="D165" s="117"/>
      <c r="E165" s="133" t="s">
        <v>1129</v>
      </c>
      <c r="F165" s="133"/>
      <c r="G165" s="133"/>
      <c r="H165" s="133"/>
      <c r="I165" s="117"/>
      <c r="J165" s="117"/>
    </row>
    <row r="166" spans="1:10" ht="60" x14ac:dyDescent="0.25">
      <c r="A166" s="118"/>
      <c r="B166" s="119"/>
      <c r="C166" s="117"/>
      <c r="D166" s="117"/>
      <c r="E166" s="132"/>
      <c r="F166" s="132"/>
      <c r="G166" s="121" t="s">
        <v>1158</v>
      </c>
      <c r="H166" s="121"/>
      <c r="I166" s="121"/>
      <c r="J166" s="132"/>
    </row>
    <row r="167" spans="1:10" ht="60" x14ac:dyDescent="0.25">
      <c r="A167" s="118"/>
      <c r="B167" s="119"/>
      <c r="C167" s="117"/>
      <c r="D167" s="117"/>
      <c r="E167" s="137"/>
      <c r="F167" s="121"/>
      <c r="G167" s="121"/>
      <c r="H167" s="121" t="s">
        <v>1159</v>
      </c>
      <c r="I167" s="137"/>
      <c r="J167" s="132"/>
    </row>
    <row r="168" spans="1:10" ht="15" x14ac:dyDescent="0.2">
      <c r="A168" s="118"/>
      <c r="B168" s="119"/>
      <c r="C168" s="117"/>
      <c r="D168" s="117"/>
      <c r="E168" s="132" t="s">
        <v>1069</v>
      </c>
      <c r="F168" s="132"/>
      <c r="G168" s="132"/>
      <c r="H168" s="132"/>
      <c r="I168" s="117"/>
      <c r="J168" s="117"/>
    </row>
    <row r="169" spans="1:10" ht="15" x14ac:dyDescent="0.2">
      <c r="A169" s="118"/>
      <c r="B169" s="119"/>
      <c r="C169" s="117"/>
      <c r="D169" s="117"/>
      <c r="E169" s="133" t="s">
        <v>1160</v>
      </c>
      <c r="F169" s="133"/>
      <c r="G169" s="133"/>
      <c r="H169" s="133"/>
      <c r="I169" s="133"/>
      <c r="J169" s="117"/>
    </row>
    <row r="170" spans="1:10" ht="15" x14ac:dyDescent="0.2">
      <c r="A170" s="118"/>
      <c r="B170" s="119"/>
      <c r="C170" s="117"/>
      <c r="D170" s="117"/>
      <c r="E170" s="133" t="s">
        <v>1072</v>
      </c>
      <c r="F170" s="133"/>
      <c r="G170" s="133"/>
      <c r="H170" s="133"/>
      <c r="I170" s="133"/>
      <c r="J170" s="117"/>
    </row>
    <row r="171" spans="1:10" ht="47.25" x14ac:dyDescent="0.25">
      <c r="A171" s="134" t="s">
        <v>37</v>
      </c>
      <c r="B171" s="135" t="s">
        <v>1161</v>
      </c>
      <c r="C171" s="132"/>
      <c r="D171" s="132"/>
      <c r="E171" s="132" t="s">
        <v>1076</v>
      </c>
      <c r="F171" s="121"/>
      <c r="G171" s="121"/>
      <c r="H171" s="121"/>
      <c r="I171" s="117"/>
      <c r="J171" s="117"/>
    </row>
    <row r="172" spans="1:10" ht="15" x14ac:dyDescent="0.25">
      <c r="A172" s="118" t="s">
        <v>39</v>
      </c>
      <c r="B172" s="119" t="s">
        <v>1162</v>
      </c>
      <c r="C172" s="121" t="s">
        <v>1042</v>
      </c>
      <c r="D172" s="121"/>
      <c r="E172" s="121"/>
      <c r="F172" s="121"/>
      <c r="G172" s="121"/>
      <c r="H172" s="121"/>
      <c r="I172" s="117"/>
      <c r="J172" s="117"/>
    </row>
    <row r="173" spans="1:10" ht="15" x14ac:dyDescent="0.25">
      <c r="A173" s="118"/>
      <c r="B173" s="119"/>
      <c r="C173" s="121"/>
      <c r="D173" s="121"/>
      <c r="E173" s="132" t="s">
        <v>1040</v>
      </c>
      <c r="F173" s="121"/>
      <c r="G173" s="121"/>
      <c r="H173" s="121"/>
      <c r="I173" s="117"/>
      <c r="J173" s="117"/>
    </row>
    <row r="174" spans="1:10" ht="15" x14ac:dyDescent="0.25">
      <c r="A174" s="118"/>
      <c r="B174" s="119"/>
      <c r="C174" s="121"/>
      <c r="D174" s="121" t="s">
        <v>1069</v>
      </c>
      <c r="E174" s="121"/>
      <c r="F174" s="121"/>
      <c r="G174" s="121"/>
      <c r="H174" s="121"/>
      <c r="I174" s="117"/>
      <c r="J174" s="117"/>
    </row>
    <row r="175" spans="1:10" ht="15" x14ac:dyDescent="0.25">
      <c r="A175" s="118"/>
      <c r="B175" s="119"/>
      <c r="C175" s="121"/>
      <c r="D175" s="121" t="s">
        <v>1076</v>
      </c>
      <c r="E175" s="121"/>
      <c r="F175" s="121"/>
      <c r="G175" s="121"/>
      <c r="H175" s="121"/>
      <c r="I175" s="117"/>
      <c r="J175" s="117"/>
    </row>
    <row r="176" spans="1:10" ht="30" x14ac:dyDescent="0.25">
      <c r="A176" s="118"/>
      <c r="B176" s="119"/>
      <c r="C176" s="121"/>
      <c r="D176" s="121" t="s">
        <v>1163</v>
      </c>
      <c r="E176" s="121"/>
      <c r="F176" s="121"/>
      <c r="G176" s="121"/>
      <c r="H176" s="121"/>
      <c r="I176" s="117"/>
      <c r="J176" s="117"/>
    </row>
    <row r="177" spans="1:10" ht="30" x14ac:dyDescent="0.25">
      <c r="A177" s="118" t="s">
        <v>41</v>
      </c>
      <c r="B177" s="119" t="s">
        <v>1164</v>
      </c>
      <c r="C177" s="117"/>
      <c r="D177" s="117"/>
      <c r="E177" s="121" t="s">
        <v>1165</v>
      </c>
      <c r="F177" s="121"/>
      <c r="G177" s="121"/>
      <c r="H177" s="121"/>
      <c r="I177" s="117"/>
      <c r="J177" s="117"/>
    </row>
    <row r="178" spans="1:10" ht="30" x14ac:dyDescent="0.25">
      <c r="A178" s="118"/>
      <c r="B178" s="119"/>
      <c r="C178" s="117"/>
      <c r="D178" s="117"/>
      <c r="E178" s="121" t="s">
        <v>1166</v>
      </c>
      <c r="F178" s="121"/>
      <c r="G178" s="121"/>
      <c r="H178" s="121"/>
      <c r="I178" s="117"/>
      <c r="J178" s="117"/>
    </row>
    <row r="179" spans="1:10" ht="15" x14ac:dyDescent="0.25">
      <c r="A179" s="118"/>
      <c r="B179" s="119"/>
      <c r="C179" s="117"/>
      <c r="D179" s="117"/>
      <c r="E179" s="121" t="s">
        <v>1060</v>
      </c>
      <c r="F179" s="121"/>
      <c r="G179" s="121"/>
      <c r="H179" s="121"/>
      <c r="I179" s="117"/>
      <c r="J179" s="117"/>
    </row>
    <row r="180" spans="1:10" ht="15" x14ac:dyDescent="0.25">
      <c r="A180" s="118"/>
      <c r="B180" s="119"/>
      <c r="C180" s="117"/>
      <c r="D180" s="117"/>
      <c r="E180" s="121"/>
      <c r="F180" s="121" t="s">
        <v>1150</v>
      </c>
      <c r="G180" s="121"/>
      <c r="H180" s="121"/>
      <c r="I180" s="117"/>
      <c r="J180" s="117"/>
    </row>
    <row r="181" spans="1:10" ht="15" x14ac:dyDescent="0.25">
      <c r="A181" s="118"/>
      <c r="B181" s="119"/>
      <c r="C181" s="117"/>
      <c r="D181" s="117"/>
      <c r="E181" s="121" t="s">
        <v>1067</v>
      </c>
      <c r="F181" s="121"/>
      <c r="G181" s="121"/>
      <c r="H181" s="121"/>
      <c r="I181" s="117"/>
      <c r="J181" s="117"/>
    </row>
    <row r="182" spans="1:10" ht="15" x14ac:dyDescent="0.25">
      <c r="A182" s="118"/>
      <c r="B182" s="119"/>
      <c r="C182" s="117"/>
      <c r="D182" s="117"/>
      <c r="E182" s="121" t="s">
        <v>1154</v>
      </c>
      <c r="F182" s="121"/>
      <c r="G182" s="121"/>
      <c r="H182" s="121"/>
      <c r="I182" s="117"/>
      <c r="J182" s="117"/>
    </row>
    <row r="183" spans="1:10" ht="15" x14ac:dyDescent="0.25">
      <c r="A183" s="118"/>
      <c r="B183" s="119"/>
      <c r="C183" s="117"/>
      <c r="D183" s="117"/>
      <c r="E183" s="121" t="s">
        <v>1075</v>
      </c>
      <c r="F183" s="121"/>
      <c r="G183" s="121"/>
      <c r="H183" s="121"/>
      <c r="I183" s="117"/>
      <c r="J183" s="117"/>
    </row>
    <row r="184" spans="1:10" ht="15" x14ac:dyDescent="0.25">
      <c r="A184" s="118"/>
      <c r="B184" s="119"/>
      <c r="C184" s="117"/>
      <c r="D184" s="117"/>
      <c r="E184" s="121" t="s">
        <v>1076</v>
      </c>
      <c r="F184" s="121"/>
      <c r="G184" s="121"/>
      <c r="H184" s="121"/>
      <c r="I184" s="117"/>
      <c r="J184" s="117"/>
    </row>
    <row r="185" spans="1:10" ht="30" x14ac:dyDescent="0.25">
      <c r="A185" s="118"/>
      <c r="B185" s="119"/>
      <c r="C185" s="117"/>
      <c r="D185" s="117"/>
      <c r="E185" s="121"/>
      <c r="F185" s="121" t="s">
        <v>1167</v>
      </c>
      <c r="G185" s="121"/>
      <c r="H185" s="121"/>
      <c r="I185" s="117"/>
      <c r="J185" s="117"/>
    </row>
    <row r="186" spans="1:10" ht="15" x14ac:dyDescent="0.25">
      <c r="A186" s="118"/>
      <c r="B186" s="119"/>
      <c r="C186" s="117"/>
      <c r="D186" s="117"/>
      <c r="E186" s="121" t="s">
        <v>1168</v>
      </c>
      <c r="F186" s="121"/>
      <c r="G186" s="121"/>
      <c r="H186" s="121"/>
      <c r="I186" s="117"/>
      <c r="J186" s="117"/>
    </row>
    <row r="187" spans="1:10" ht="15" customHeight="1" x14ac:dyDescent="0.25">
      <c r="A187" s="125">
        <v>560047</v>
      </c>
      <c r="B187" s="126" t="s">
        <v>1169</v>
      </c>
      <c r="C187" s="117"/>
      <c r="D187" s="117"/>
      <c r="E187" s="121"/>
      <c r="F187" s="121"/>
      <c r="G187" s="117" t="s">
        <v>1138</v>
      </c>
      <c r="H187" s="121"/>
      <c r="I187" s="117"/>
      <c r="J187" s="117"/>
    </row>
    <row r="188" spans="1:10" ht="15" customHeight="1" x14ac:dyDescent="0.25">
      <c r="A188" s="127"/>
      <c r="B188" s="128"/>
      <c r="C188" s="117"/>
      <c r="D188" s="117"/>
      <c r="E188" s="121" t="s">
        <v>1073</v>
      </c>
      <c r="F188" s="121"/>
      <c r="G188" s="121"/>
      <c r="H188" s="121"/>
      <c r="I188" s="117"/>
      <c r="J188" s="117"/>
    </row>
    <row r="189" spans="1:10" ht="15" customHeight="1" x14ac:dyDescent="0.25">
      <c r="A189" s="127"/>
      <c r="B189" s="128"/>
      <c r="C189" s="117"/>
      <c r="D189" s="117"/>
      <c r="E189" s="121" t="s">
        <v>1129</v>
      </c>
      <c r="F189" s="121"/>
      <c r="G189" s="121"/>
      <c r="H189" s="121"/>
      <c r="I189" s="117"/>
      <c r="J189" s="117"/>
    </row>
    <row r="190" spans="1:10" ht="15" customHeight="1" x14ac:dyDescent="0.2">
      <c r="A190" s="127"/>
      <c r="B190" s="128"/>
      <c r="C190" s="117"/>
      <c r="D190" s="117"/>
      <c r="E190" s="132" t="s">
        <v>1130</v>
      </c>
      <c r="F190" s="132"/>
      <c r="G190" s="132"/>
      <c r="H190" s="132"/>
      <c r="I190" s="117"/>
      <c r="J190" s="117"/>
    </row>
    <row r="191" spans="1:10" ht="15" customHeight="1" x14ac:dyDescent="0.25">
      <c r="A191" s="127"/>
      <c r="B191" s="128"/>
      <c r="C191" s="117"/>
      <c r="D191" s="117"/>
      <c r="E191" s="121" t="s">
        <v>1170</v>
      </c>
      <c r="F191" s="121"/>
      <c r="G191" s="121"/>
      <c r="H191" s="121"/>
      <c r="I191" s="117"/>
      <c r="J191" s="117"/>
    </row>
    <row r="192" spans="1:10" ht="15" customHeight="1" x14ac:dyDescent="0.25">
      <c r="A192" s="129"/>
      <c r="B192" s="130"/>
      <c r="C192" s="117"/>
      <c r="D192" s="117"/>
      <c r="E192" s="121" t="s">
        <v>1085</v>
      </c>
      <c r="F192" s="121"/>
      <c r="G192" s="121"/>
      <c r="H192" s="121"/>
      <c r="I192" s="117"/>
      <c r="J192" s="117"/>
    </row>
    <row r="193" spans="1:10" ht="30" x14ac:dyDescent="0.25">
      <c r="A193" s="118">
        <v>560214</v>
      </c>
      <c r="B193" s="119" t="s">
        <v>1171</v>
      </c>
      <c r="C193" s="117"/>
      <c r="D193" s="117"/>
      <c r="E193" s="122"/>
      <c r="F193" s="122"/>
      <c r="G193" s="121" t="s">
        <v>1165</v>
      </c>
      <c r="H193" s="121"/>
      <c r="I193" s="121"/>
      <c r="J193" s="117"/>
    </row>
    <row r="194" spans="1:10" ht="30" x14ac:dyDescent="0.2">
      <c r="A194" s="118"/>
      <c r="B194" s="119"/>
      <c r="C194" s="117"/>
      <c r="D194" s="117"/>
      <c r="E194" s="122" t="s">
        <v>1172</v>
      </c>
      <c r="F194" s="122"/>
      <c r="G194" s="122"/>
      <c r="H194" s="122"/>
      <c r="I194" s="117"/>
      <c r="J194" s="117"/>
    </row>
    <row r="195" spans="1:10" ht="15" x14ac:dyDescent="0.2">
      <c r="A195" s="118"/>
      <c r="B195" s="119"/>
      <c r="C195" s="117"/>
      <c r="D195" s="117"/>
      <c r="E195" s="122" t="s">
        <v>1047</v>
      </c>
      <c r="F195" s="122"/>
      <c r="G195" s="122"/>
      <c r="H195" s="122"/>
      <c r="I195" s="117"/>
      <c r="J195" s="117"/>
    </row>
    <row r="196" spans="1:10" ht="45" x14ac:dyDescent="0.2">
      <c r="A196" s="118"/>
      <c r="B196" s="119"/>
      <c r="C196" s="117"/>
      <c r="D196" s="117"/>
      <c r="E196" s="122"/>
      <c r="F196" s="122"/>
      <c r="G196" s="122"/>
      <c r="H196" s="122" t="s">
        <v>1173</v>
      </c>
      <c r="I196" s="137"/>
      <c r="J196" s="122"/>
    </row>
    <row r="197" spans="1:10" ht="15" x14ac:dyDescent="0.2">
      <c r="A197" s="118"/>
      <c r="B197" s="119"/>
      <c r="C197" s="117"/>
      <c r="D197" s="117"/>
      <c r="E197" s="122" t="s">
        <v>1048</v>
      </c>
      <c r="F197" s="122"/>
      <c r="G197" s="122"/>
      <c r="H197" s="122"/>
      <c r="I197" s="117"/>
      <c r="J197" s="117"/>
    </row>
    <row r="198" spans="1:10" ht="30" x14ac:dyDescent="0.25">
      <c r="A198" s="118"/>
      <c r="B198" s="119"/>
      <c r="C198" s="117"/>
      <c r="D198" s="117"/>
      <c r="E198" s="122"/>
      <c r="F198" s="122"/>
      <c r="G198" s="121" t="s">
        <v>1174</v>
      </c>
      <c r="H198" s="121"/>
      <c r="I198" s="121"/>
      <c r="J198" s="122"/>
    </row>
    <row r="199" spans="1:10" ht="15" x14ac:dyDescent="0.2">
      <c r="A199" s="118"/>
      <c r="B199" s="119"/>
      <c r="C199" s="117"/>
      <c r="D199" s="117"/>
      <c r="E199" s="122"/>
      <c r="F199" s="122"/>
      <c r="G199" s="122"/>
      <c r="H199" s="122" t="s">
        <v>1132</v>
      </c>
      <c r="I199" s="122"/>
      <c r="J199" s="117"/>
    </row>
    <row r="200" spans="1:10" ht="15" x14ac:dyDescent="0.2">
      <c r="A200" s="118"/>
      <c r="B200" s="119"/>
      <c r="C200" s="117"/>
      <c r="D200" s="117"/>
      <c r="E200" s="122" t="s">
        <v>1040</v>
      </c>
      <c r="F200" s="122"/>
      <c r="G200" s="122"/>
      <c r="H200" s="122"/>
      <c r="I200" s="117"/>
      <c r="J200" s="117"/>
    </row>
    <row r="201" spans="1:10" ht="45" x14ac:dyDescent="0.2">
      <c r="A201" s="118"/>
      <c r="B201" s="119"/>
      <c r="C201" s="117"/>
      <c r="D201" s="117"/>
      <c r="E201" s="122"/>
      <c r="F201" s="122"/>
      <c r="G201" s="122"/>
      <c r="H201" s="122"/>
      <c r="I201" s="122" t="s">
        <v>1175</v>
      </c>
      <c r="J201" s="117"/>
    </row>
    <row r="202" spans="1:10" ht="15" x14ac:dyDescent="0.25">
      <c r="A202" s="118"/>
      <c r="B202" s="119"/>
      <c r="C202" s="117"/>
      <c r="D202" s="117"/>
      <c r="E202" s="121" t="s">
        <v>1140</v>
      </c>
      <c r="F202" s="121"/>
      <c r="G202" s="122"/>
      <c r="H202" s="122"/>
      <c r="I202" s="117"/>
      <c r="J202" s="117"/>
    </row>
    <row r="203" spans="1:10" ht="30" x14ac:dyDescent="0.2">
      <c r="A203" s="118"/>
      <c r="B203" s="119"/>
      <c r="C203" s="117"/>
      <c r="D203" s="117"/>
      <c r="E203" s="122"/>
      <c r="F203" s="122"/>
      <c r="G203" s="122"/>
      <c r="H203" s="122" t="s">
        <v>1176</v>
      </c>
      <c r="I203" s="117"/>
      <c r="J203" s="117"/>
    </row>
    <row r="204" spans="1:10" ht="15" x14ac:dyDescent="0.25">
      <c r="A204" s="118"/>
      <c r="B204" s="119"/>
      <c r="C204" s="117"/>
      <c r="D204" s="117"/>
      <c r="E204" s="121" t="s">
        <v>1069</v>
      </c>
      <c r="F204" s="121"/>
      <c r="G204" s="121"/>
      <c r="H204" s="121"/>
      <c r="I204" s="117"/>
      <c r="J204" s="117"/>
    </row>
    <row r="205" spans="1:10" ht="15" x14ac:dyDescent="0.25">
      <c r="A205" s="118"/>
      <c r="B205" s="119"/>
      <c r="C205" s="117"/>
      <c r="D205" s="117"/>
      <c r="E205" s="121" t="s">
        <v>1042</v>
      </c>
      <c r="F205" s="121"/>
      <c r="G205" s="121"/>
      <c r="H205" s="121"/>
      <c r="I205" s="117"/>
      <c r="J205" s="117"/>
    </row>
    <row r="206" spans="1:10" ht="15" x14ac:dyDescent="0.25">
      <c r="A206" s="118"/>
      <c r="B206" s="119"/>
      <c r="C206" s="117"/>
      <c r="D206" s="117"/>
      <c r="E206" s="121"/>
      <c r="F206" s="111"/>
      <c r="G206" s="121" t="s">
        <v>1150</v>
      </c>
      <c r="H206" s="121"/>
      <c r="I206" s="117"/>
      <c r="J206" s="117"/>
    </row>
    <row r="207" spans="1:10" ht="15" x14ac:dyDescent="0.25">
      <c r="A207" s="118"/>
      <c r="B207" s="119"/>
      <c r="C207" s="117"/>
      <c r="D207" s="117"/>
      <c r="E207" s="121" t="s">
        <v>1076</v>
      </c>
      <c r="F207" s="121"/>
      <c r="G207" s="121"/>
      <c r="H207" s="121"/>
      <c r="I207" s="117"/>
      <c r="J207" s="117"/>
    </row>
    <row r="208" spans="1:10" ht="15" x14ac:dyDescent="0.25">
      <c r="A208" s="118"/>
      <c r="B208" s="119"/>
      <c r="C208" s="117"/>
      <c r="D208" s="117"/>
      <c r="E208" s="121" t="s">
        <v>1074</v>
      </c>
      <c r="F208" s="121"/>
      <c r="G208" s="121"/>
      <c r="H208" s="121"/>
      <c r="I208" s="117"/>
      <c r="J208" s="117"/>
    </row>
    <row r="209" spans="1:10" ht="15" x14ac:dyDescent="0.25">
      <c r="A209" s="118"/>
      <c r="B209" s="119"/>
      <c r="C209" s="117"/>
      <c r="D209" s="117"/>
      <c r="E209" s="121" t="s">
        <v>1060</v>
      </c>
      <c r="F209" s="121"/>
      <c r="G209" s="121"/>
      <c r="H209" s="121"/>
      <c r="I209" s="117"/>
      <c r="J209" s="117"/>
    </row>
    <row r="210" spans="1:10" ht="15" x14ac:dyDescent="0.25">
      <c r="A210" s="118"/>
      <c r="B210" s="119"/>
      <c r="C210" s="117"/>
      <c r="D210" s="117"/>
      <c r="E210" s="121" t="s">
        <v>1177</v>
      </c>
      <c r="F210" s="121"/>
      <c r="G210" s="121"/>
      <c r="H210" s="121"/>
      <c r="I210" s="121"/>
      <c r="J210" s="117"/>
    </row>
    <row r="211" spans="1:10" ht="15" x14ac:dyDescent="0.25">
      <c r="A211" s="118"/>
      <c r="B211" s="119"/>
      <c r="C211" s="121"/>
      <c r="D211" s="121"/>
      <c r="E211" s="121" t="s">
        <v>1066</v>
      </c>
      <c r="F211" s="121"/>
      <c r="G211" s="121"/>
      <c r="H211" s="121"/>
      <c r="I211" s="117"/>
      <c r="J211" s="117"/>
    </row>
    <row r="212" spans="1:10" ht="15" x14ac:dyDescent="0.25">
      <c r="A212" s="118"/>
      <c r="B212" s="119"/>
      <c r="C212" s="131" t="s">
        <v>1070</v>
      </c>
      <c r="D212" s="131"/>
      <c r="E212" s="121"/>
      <c r="F212" s="121"/>
      <c r="G212" s="121"/>
      <c r="H212" s="121"/>
      <c r="I212" s="117"/>
      <c r="J212" s="117"/>
    </row>
    <row r="213" spans="1:10" ht="30" customHeight="1" x14ac:dyDescent="0.25">
      <c r="A213" s="118">
        <v>560052</v>
      </c>
      <c r="B213" s="119" t="s">
        <v>1178</v>
      </c>
      <c r="C213" s="121"/>
      <c r="D213" s="121"/>
      <c r="E213" s="117"/>
      <c r="F213" s="117"/>
      <c r="G213" s="117" t="s">
        <v>1179</v>
      </c>
      <c r="H213" s="117"/>
      <c r="I213" s="137"/>
      <c r="J213" s="117"/>
    </row>
    <row r="214" spans="1:10" ht="15" customHeight="1" x14ac:dyDescent="0.25">
      <c r="A214" s="118"/>
      <c r="B214" s="119"/>
      <c r="C214" s="121"/>
      <c r="D214" s="120" t="s">
        <v>1073</v>
      </c>
      <c r="E214" s="117"/>
      <c r="F214" s="117"/>
      <c r="G214" s="137"/>
      <c r="H214" s="117"/>
      <c r="I214" s="137"/>
      <c r="J214" s="117"/>
    </row>
    <row r="215" spans="1:10" ht="15" customHeight="1" x14ac:dyDescent="0.25">
      <c r="A215" s="118"/>
      <c r="B215" s="119"/>
      <c r="C215" s="121"/>
      <c r="D215" s="121" t="s">
        <v>1069</v>
      </c>
      <c r="E215" s="117"/>
      <c r="F215" s="117"/>
      <c r="G215" s="117"/>
      <c r="H215" s="117"/>
      <c r="I215" s="117"/>
      <c r="J215" s="117"/>
    </row>
    <row r="216" spans="1:10" ht="15" customHeight="1" x14ac:dyDescent="0.25">
      <c r="A216" s="118"/>
      <c r="B216" s="119"/>
      <c r="C216" s="121"/>
      <c r="D216" s="121" t="s">
        <v>1170</v>
      </c>
      <c r="E216" s="117"/>
      <c r="F216" s="117"/>
      <c r="G216" s="117"/>
      <c r="H216" s="117"/>
      <c r="I216" s="117"/>
      <c r="J216" s="117"/>
    </row>
    <row r="217" spans="1:10" ht="15" customHeight="1" x14ac:dyDescent="0.25">
      <c r="A217" s="118"/>
      <c r="B217" s="119"/>
      <c r="C217" s="121" t="s">
        <v>1042</v>
      </c>
      <c r="D217" s="121"/>
      <c r="E217" s="117"/>
      <c r="F217" s="117"/>
      <c r="G217" s="117"/>
      <c r="H217" s="117"/>
      <c r="I217" s="117"/>
      <c r="J217" s="117"/>
    </row>
    <row r="218" spans="1:10" ht="45" x14ac:dyDescent="0.25">
      <c r="A218" s="118"/>
      <c r="B218" s="119"/>
      <c r="C218" s="121" t="s">
        <v>1180</v>
      </c>
      <c r="D218" s="121"/>
      <c r="E218" s="117"/>
      <c r="F218" s="117"/>
      <c r="G218" s="117"/>
      <c r="H218" s="117"/>
      <c r="I218" s="117"/>
      <c r="J218" s="117"/>
    </row>
    <row r="219" spans="1:10" ht="15" customHeight="1" x14ac:dyDescent="0.25">
      <c r="A219" s="118"/>
      <c r="B219" s="119"/>
      <c r="C219" s="121"/>
      <c r="D219" s="121" t="s">
        <v>1076</v>
      </c>
      <c r="E219" s="117"/>
      <c r="F219" s="117"/>
      <c r="G219" s="117"/>
      <c r="H219" s="117"/>
      <c r="I219" s="117"/>
      <c r="J219" s="117"/>
    </row>
    <row r="220" spans="1:10" ht="15" customHeight="1" x14ac:dyDescent="0.25">
      <c r="A220" s="118"/>
      <c r="B220" s="119"/>
      <c r="C220" s="121"/>
      <c r="D220" s="111"/>
      <c r="E220" s="121" t="s">
        <v>1157</v>
      </c>
      <c r="F220" s="117"/>
      <c r="G220" s="117"/>
      <c r="H220" s="117"/>
      <c r="I220" s="117"/>
      <c r="J220" s="117"/>
    </row>
    <row r="221" spans="1:10" ht="15" x14ac:dyDescent="0.25">
      <c r="A221" s="118" t="s">
        <v>49</v>
      </c>
      <c r="B221" s="119" t="s">
        <v>1181</v>
      </c>
      <c r="C221" s="121"/>
      <c r="D221" s="121" t="s">
        <v>1130</v>
      </c>
      <c r="E221" s="117"/>
      <c r="F221" s="117"/>
      <c r="G221" s="117"/>
      <c r="H221" s="117"/>
      <c r="I221" s="117"/>
      <c r="J221" s="117"/>
    </row>
    <row r="222" spans="1:10" ht="45" x14ac:dyDescent="0.25">
      <c r="A222" s="118"/>
      <c r="B222" s="119"/>
      <c r="C222" s="121" t="s">
        <v>1182</v>
      </c>
      <c r="D222" s="121"/>
      <c r="E222" s="117"/>
      <c r="F222" s="117"/>
      <c r="G222" s="117"/>
      <c r="H222" s="117"/>
      <c r="I222" s="117"/>
      <c r="J222" s="117"/>
    </row>
    <row r="223" spans="1:10" ht="15" x14ac:dyDescent="0.25">
      <c r="A223" s="118"/>
      <c r="B223" s="119"/>
      <c r="C223" s="121"/>
      <c r="D223" s="121" t="s">
        <v>1076</v>
      </c>
      <c r="E223" s="117"/>
      <c r="F223" s="117"/>
      <c r="G223" s="117"/>
      <c r="H223" s="117"/>
      <c r="I223" s="117"/>
      <c r="J223" s="117"/>
    </row>
    <row r="224" spans="1:10" ht="15" x14ac:dyDescent="0.25">
      <c r="A224" s="118"/>
      <c r="B224" s="119"/>
      <c r="C224" s="121"/>
      <c r="D224" s="121" t="s">
        <v>1150</v>
      </c>
      <c r="E224" s="117"/>
      <c r="F224" s="117"/>
      <c r="G224" s="117"/>
      <c r="H224" s="117"/>
      <c r="I224" s="117"/>
      <c r="J224" s="117"/>
    </row>
    <row r="225" spans="1:10" ht="15" x14ac:dyDescent="0.2">
      <c r="A225" s="118" t="s">
        <v>51</v>
      </c>
      <c r="B225" s="119" t="s">
        <v>1183</v>
      </c>
      <c r="C225" s="132"/>
      <c r="D225" s="132" t="s">
        <v>1130</v>
      </c>
      <c r="E225" s="117"/>
      <c r="F225" s="117"/>
      <c r="G225" s="117"/>
      <c r="H225" s="117"/>
      <c r="I225" s="117"/>
      <c r="J225" s="117"/>
    </row>
    <row r="226" spans="1:10" ht="15" x14ac:dyDescent="0.25">
      <c r="A226" s="118"/>
      <c r="B226" s="119"/>
      <c r="C226" s="121" t="s">
        <v>1067</v>
      </c>
      <c r="D226" s="121"/>
      <c r="E226" s="117"/>
      <c r="F226" s="117"/>
      <c r="G226" s="117"/>
      <c r="H226" s="117"/>
      <c r="I226" s="117"/>
      <c r="J226" s="117"/>
    </row>
    <row r="227" spans="1:10" ht="60" x14ac:dyDescent="0.25">
      <c r="A227" s="118"/>
      <c r="B227" s="119"/>
      <c r="C227" s="121" t="s">
        <v>1184</v>
      </c>
      <c r="D227" s="121"/>
      <c r="E227" s="117"/>
      <c r="F227" s="117"/>
      <c r="G227" s="117"/>
      <c r="H227" s="117"/>
      <c r="I227" s="117"/>
      <c r="J227" s="117"/>
    </row>
    <row r="228" spans="1:10" ht="15" x14ac:dyDescent="0.25">
      <c r="A228" s="118"/>
      <c r="B228" s="119"/>
      <c r="C228" s="121"/>
      <c r="D228" s="121" t="s">
        <v>1150</v>
      </c>
      <c r="E228" s="117"/>
      <c r="F228" s="117"/>
      <c r="G228" s="117"/>
      <c r="H228" s="117"/>
      <c r="I228" s="117"/>
      <c r="J228" s="117"/>
    </row>
    <row r="229" spans="1:10" ht="15" x14ac:dyDescent="0.25">
      <c r="A229" s="118"/>
      <c r="B229" s="119"/>
      <c r="C229" s="121"/>
      <c r="D229" s="121" t="s">
        <v>1076</v>
      </c>
      <c r="E229" s="117"/>
      <c r="F229" s="117"/>
      <c r="G229" s="117"/>
      <c r="H229" s="117"/>
      <c r="I229" s="117"/>
      <c r="J229" s="117"/>
    </row>
    <row r="230" spans="1:10" ht="15" x14ac:dyDescent="0.25">
      <c r="A230" s="118" t="s">
        <v>53</v>
      </c>
      <c r="B230" s="119" t="s">
        <v>1185</v>
      </c>
      <c r="C230" s="121" t="s">
        <v>1067</v>
      </c>
      <c r="D230" s="121"/>
      <c r="E230" s="117"/>
      <c r="F230" s="117"/>
      <c r="G230" s="117"/>
      <c r="H230" s="117"/>
      <c r="I230" s="117"/>
      <c r="J230" s="117"/>
    </row>
    <row r="231" spans="1:10" ht="15" x14ac:dyDescent="0.25">
      <c r="A231" s="118"/>
      <c r="B231" s="119"/>
      <c r="C231" s="121"/>
      <c r="D231" s="121" t="s">
        <v>1069</v>
      </c>
      <c r="E231" s="117"/>
      <c r="F231" s="117"/>
      <c r="G231" s="117"/>
      <c r="H231" s="117"/>
      <c r="I231" s="117"/>
      <c r="J231" s="117"/>
    </row>
    <row r="232" spans="1:10" ht="15" x14ac:dyDescent="0.25">
      <c r="A232" s="118"/>
      <c r="B232" s="119"/>
      <c r="C232" s="121"/>
      <c r="D232" s="121" t="s">
        <v>1076</v>
      </c>
      <c r="E232" s="117"/>
      <c r="F232" s="117"/>
      <c r="G232" s="117"/>
      <c r="H232" s="117"/>
      <c r="I232" s="117"/>
      <c r="J232" s="117"/>
    </row>
    <row r="233" spans="1:10" ht="15" x14ac:dyDescent="0.25">
      <c r="A233" s="118" t="s">
        <v>55</v>
      </c>
      <c r="B233" s="119" t="s">
        <v>1186</v>
      </c>
      <c r="C233" s="121"/>
      <c r="D233" s="121" t="s">
        <v>1069</v>
      </c>
      <c r="E233" s="117"/>
      <c r="F233" s="117"/>
      <c r="G233" s="117"/>
      <c r="H233" s="117"/>
      <c r="I233" s="117"/>
      <c r="J233" s="117"/>
    </row>
    <row r="234" spans="1:10" ht="15" x14ac:dyDescent="0.25">
      <c r="A234" s="118"/>
      <c r="B234" s="119"/>
      <c r="C234" s="121" t="s">
        <v>1067</v>
      </c>
      <c r="D234" s="121"/>
      <c r="E234" s="117"/>
      <c r="F234" s="117"/>
      <c r="G234" s="117"/>
      <c r="H234" s="117"/>
      <c r="I234" s="117"/>
      <c r="J234" s="117"/>
    </row>
    <row r="235" spans="1:10" ht="45" x14ac:dyDescent="0.25">
      <c r="A235" s="118"/>
      <c r="B235" s="119"/>
      <c r="C235" s="121" t="s">
        <v>1187</v>
      </c>
      <c r="D235" s="121"/>
      <c r="E235" s="117"/>
      <c r="F235" s="117"/>
      <c r="G235" s="117"/>
      <c r="H235" s="117"/>
      <c r="I235" s="117"/>
      <c r="J235" s="117"/>
    </row>
    <row r="236" spans="1:10" ht="15" x14ac:dyDescent="0.25">
      <c r="A236" s="118"/>
      <c r="B236" s="119"/>
      <c r="C236" s="121"/>
      <c r="D236" s="121" t="s">
        <v>1076</v>
      </c>
      <c r="E236" s="117"/>
      <c r="F236" s="117"/>
      <c r="G236" s="117"/>
      <c r="H236" s="117"/>
      <c r="I236" s="117"/>
      <c r="J236" s="117"/>
    </row>
    <row r="237" spans="1:10" ht="15" x14ac:dyDescent="0.2">
      <c r="A237" s="118" t="s">
        <v>57</v>
      </c>
      <c r="B237" s="119" t="s">
        <v>1188</v>
      </c>
      <c r="C237" s="132"/>
      <c r="D237" s="132" t="s">
        <v>1130</v>
      </c>
      <c r="E237" s="117"/>
      <c r="F237" s="117"/>
      <c r="G237" s="117"/>
      <c r="H237" s="117"/>
      <c r="I237" s="117"/>
      <c r="J237" s="117"/>
    </row>
    <row r="238" spans="1:10" ht="15" x14ac:dyDescent="0.25">
      <c r="A238" s="118"/>
      <c r="B238" s="119"/>
      <c r="C238" s="121" t="s">
        <v>1067</v>
      </c>
      <c r="D238" s="121"/>
      <c r="E238" s="117"/>
      <c r="F238" s="117"/>
      <c r="G238" s="117"/>
      <c r="H238" s="117"/>
      <c r="I238" s="117"/>
      <c r="J238" s="117"/>
    </row>
    <row r="239" spans="1:10" ht="45" x14ac:dyDescent="0.25">
      <c r="A239" s="118"/>
      <c r="B239" s="119"/>
      <c r="C239" s="121" t="s">
        <v>1180</v>
      </c>
      <c r="D239" s="121"/>
      <c r="E239" s="117"/>
      <c r="F239" s="117"/>
      <c r="G239" s="117"/>
      <c r="H239" s="117"/>
      <c r="I239" s="117"/>
      <c r="J239" s="117"/>
    </row>
    <row r="240" spans="1:10" ht="15" x14ac:dyDescent="0.25">
      <c r="A240" s="118"/>
      <c r="B240" s="119"/>
      <c r="C240" s="121"/>
      <c r="D240" s="121" t="s">
        <v>1076</v>
      </c>
      <c r="E240" s="117"/>
      <c r="F240" s="117"/>
      <c r="G240" s="117"/>
      <c r="H240" s="117"/>
      <c r="I240" s="117"/>
      <c r="J240" s="117"/>
    </row>
    <row r="241" spans="1:10" ht="15" x14ac:dyDescent="0.25">
      <c r="A241" s="118"/>
      <c r="B241" s="119"/>
      <c r="C241" s="121"/>
      <c r="D241" s="121" t="s">
        <v>1150</v>
      </c>
      <c r="E241" s="117"/>
      <c r="F241" s="117"/>
      <c r="G241" s="117"/>
      <c r="H241" s="117"/>
      <c r="I241" s="117"/>
      <c r="J241" s="117"/>
    </row>
    <row r="242" spans="1:10" ht="15" x14ac:dyDescent="0.2">
      <c r="A242" s="118" t="s">
        <v>59</v>
      </c>
      <c r="B242" s="119" t="s">
        <v>174</v>
      </c>
      <c r="C242" s="132"/>
      <c r="D242" s="132" t="s">
        <v>1130</v>
      </c>
      <c r="E242" s="117"/>
      <c r="F242" s="117"/>
      <c r="G242" s="117"/>
      <c r="H242" s="117"/>
      <c r="I242" s="117"/>
      <c r="J242" s="117"/>
    </row>
    <row r="243" spans="1:10" ht="15" x14ac:dyDescent="0.25">
      <c r="A243" s="118"/>
      <c r="B243" s="119"/>
      <c r="C243" s="121"/>
      <c r="D243" s="121" t="s">
        <v>1157</v>
      </c>
      <c r="E243" s="117"/>
      <c r="F243" s="117"/>
      <c r="G243" s="117"/>
      <c r="H243" s="117"/>
      <c r="I243" s="117"/>
      <c r="J243" s="117"/>
    </row>
    <row r="244" spans="1:10" ht="15" x14ac:dyDescent="0.25">
      <c r="A244" s="118"/>
      <c r="B244" s="119"/>
      <c r="C244" s="121" t="s">
        <v>1042</v>
      </c>
      <c r="D244" s="121"/>
      <c r="E244" s="117"/>
      <c r="F244" s="117"/>
      <c r="G244" s="117"/>
      <c r="H244" s="117"/>
      <c r="I244" s="117"/>
      <c r="J244" s="117"/>
    </row>
    <row r="245" spans="1:10" ht="60" x14ac:dyDescent="0.25">
      <c r="A245" s="118"/>
      <c r="B245" s="119"/>
      <c r="C245" s="121" t="s">
        <v>1189</v>
      </c>
      <c r="D245" s="121"/>
      <c r="E245" s="117"/>
      <c r="F245" s="117"/>
      <c r="G245" s="117"/>
      <c r="H245" s="117"/>
      <c r="I245" s="117"/>
      <c r="J245" s="117"/>
    </row>
    <row r="246" spans="1:10" ht="15" x14ac:dyDescent="0.25">
      <c r="A246" s="118"/>
      <c r="B246" s="119"/>
      <c r="C246" s="121"/>
      <c r="D246" s="121" t="s">
        <v>1076</v>
      </c>
      <c r="E246" s="117"/>
      <c r="F246" s="117"/>
      <c r="G246" s="117"/>
      <c r="H246" s="117"/>
      <c r="I246" s="117"/>
      <c r="J246" s="117"/>
    </row>
    <row r="247" spans="1:10" ht="15" x14ac:dyDescent="0.25">
      <c r="A247" s="118" t="s">
        <v>61</v>
      </c>
      <c r="B247" s="119" t="s">
        <v>1190</v>
      </c>
      <c r="C247" s="121"/>
      <c r="D247" s="121" t="s">
        <v>1069</v>
      </c>
      <c r="E247" s="117"/>
      <c r="F247" s="117"/>
      <c r="G247" s="117"/>
      <c r="H247" s="117"/>
      <c r="I247" s="117"/>
      <c r="J247" s="117"/>
    </row>
    <row r="248" spans="1:10" ht="15" x14ac:dyDescent="0.25">
      <c r="A248" s="118"/>
      <c r="B248" s="119"/>
      <c r="C248" s="121" t="s">
        <v>1067</v>
      </c>
      <c r="D248" s="121"/>
      <c r="E248" s="117"/>
      <c r="F248" s="117"/>
      <c r="G248" s="117"/>
      <c r="H248" s="117"/>
      <c r="I248" s="117"/>
      <c r="J248" s="117"/>
    </row>
    <row r="249" spans="1:10" ht="60" x14ac:dyDescent="0.25">
      <c r="A249" s="118"/>
      <c r="B249" s="119"/>
      <c r="C249" s="121" t="s">
        <v>1191</v>
      </c>
      <c r="D249" s="121"/>
      <c r="E249" s="117"/>
      <c r="F249" s="117"/>
      <c r="G249" s="117"/>
      <c r="H249" s="117"/>
      <c r="I249" s="117"/>
      <c r="J249" s="117"/>
    </row>
    <row r="250" spans="1:10" ht="15" x14ac:dyDescent="0.2">
      <c r="A250" s="118" t="s">
        <v>63</v>
      </c>
      <c r="B250" s="119" t="s">
        <v>1192</v>
      </c>
      <c r="C250" s="132"/>
      <c r="D250" s="132" t="s">
        <v>1130</v>
      </c>
      <c r="E250" s="117"/>
      <c r="F250" s="117"/>
      <c r="G250" s="117"/>
      <c r="H250" s="117"/>
      <c r="I250" s="117"/>
      <c r="J250" s="117"/>
    </row>
    <row r="251" spans="1:10" ht="15" x14ac:dyDescent="0.25">
      <c r="A251" s="118"/>
      <c r="B251" s="119"/>
      <c r="C251" s="121" t="s">
        <v>1193</v>
      </c>
      <c r="D251" s="121"/>
      <c r="E251" s="117"/>
      <c r="F251" s="117"/>
      <c r="G251" s="117"/>
      <c r="H251" s="117"/>
      <c r="I251" s="117"/>
      <c r="J251" s="117"/>
    </row>
    <row r="252" spans="1:10" ht="15" x14ac:dyDescent="0.25">
      <c r="A252" s="118"/>
      <c r="B252" s="119"/>
      <c r="C252" s="121" t="s">
        <v>1060</v>
      </c>
      <c r="D252" s="121"/>
      <c r="E252" s="117"/>
      <c r="F252" s="117"/>
      <c r="G252" s="117"/>
      <c r="H252" s="117"/>
      <c r="I252" s="117"/>
      <c r="J252" s="117"/>
    </row>
    <row r="253" spans="1:10" ht="15" x14ac:dyDescent="0.25">
      <c r="A253" s="118"/>
      <c r="B253" s="119"/>
      <c r="C253" s="121"/>
      <c r="D253" s="121" t="s">
        <v>1076</v>
      </c>
      <c r="E253" s="117"/>
      <c r="F253" s="117"/>
      <c r="G253" s="117"/>
      <c r="H253" s="117"/>
      <c r="I253" s="117"/>
      <c r="J253" s="117"/>
    </row>
    <row r="254" spans="1:10" ht="15" x14ac:dyDescent="0.25">
      <c r="A254" s="118"/>
      <c r="B254" s="119"/>
      <c r="C254" s="121"/>
      <c r="D254" s="121" t="s">
        <v>1150</v>
      </c>
      <c r="E254" s="117"/>
      <c r="F254" s="117"/>
      <c r="G254" s="117"/>
      <c r="H254" s="117"/>
      <c r="I254" s="117"/>
      <c r="J254" s="117"/>
    </row>
    <row r="255" spans="1:10" ht="15" x14ac:dyDescent="0.25">
      <c r="A255" s="118" t="s">
        <v>65</v>
      </c>
      <c r="B255" s="119" t="s">
        <v>1194</v>
      </c>
      <c r="C255" s="121"/>
      <c r="D255" s="121" t="s">
        <v>1069</v>
      </c>
      <c r="E255" s="117"/>
      <c r="F255" s="117"/>
      <c r="G255" s="117"/>
      <c r="H255" s="117"/>
      <c r="I255" s="117"/>
      <c r="J255" s="117"/>
    </row>
    <row r="256" spans="1:10" ht="15" x14ac:dyDescent="0.25">
      <c r="A256" s="118"/>
      <c r="B256" s="119"/>
      <c r="C256" s="121" t="s">
        <v>1067</v>
      </c>
      <c r="D256" s="121"/>
      <c r="E256" s="117"/>
      <c r="F256" s="117"/>
      <c r="G256" s="117"/>
      <c r="H256" s="117"/>
      <c r="I256" s="117"/>
      <c r="J256" s="117"/>
    </row>
    <row r="257" spans="1:10" ht="15" x14ac:dyDescent="0.25">
      <c r="A257" s="118"/>
      <c r="B257" s="119"/>
      <c r="C257" s="121"/>
      <c r="D257" s="121" t="s">
        <v>1150</v>
      </c>
      <c r="E257" s="117"/>
      <c r="F257" s="117"/>
      <c r="G257" s="117"/>
      <c r="H257" s="117"/>
      <c r="I257" s="117"/>
      <c r="J257" s="117"/>
    </row>
    <row r="258" spans="1:10" ht="15" x14ac:dyDescent="0.25">
      <c r="A258" s="118"/>
      <c r="B258" s="119"/>
      <c r="C258" s="121"/>
      <c r="D258" s="121" t="s">
        <v>1076</v>
      </c>
      <c r="E258" s="117"/>
      <c r="F258" s="117"/>
      <c r="G258" s="117"/>
      <c r="H258" s="117"/>
      <c r="I258" s="117"/>
      <c r="J258" s="117"/>
    </row>
    <row r="259" spans="1:10" ht="45" x14ac:dyDescent="0.25">
      <c r="A259" s="118"/>
      <c r="B259" s="119"/>
      <c r="C259" s="121" t="s">
        <v>1187</v>
      </c>
      <c r="D259" s="121"/>
      <c r="E259" s="117"/>
      <c r="F259" s="117"/>
      <c r="G259" s="117"/>
      <c r="H259" s="117"/>
      <c r="I259" s="117"/>
      <c r="J259" s="117"/>
    </row>
    <row r="260" spans="1:10" ht="15" x14ac:dyDescent="0.2">
      <c r="A260" s="118" t="s">
        <v>67</v>
      </c>
      <c r="B260" s="119" t="s">
        <v>1195</v>
      </c>
      <c r="C260" s="132"/>
      <c r="D260" s="132" t="s">
        <v>1130</v>
      </c>
      <c r="E260" s="117"/>
      <c r="F260" s="117"/>
      <c r="G260" s="117"/>
      <c r="H260" s="117"/>
      <c r="I260" s="117"/>
      <c r="J260" s="117"/>
    </row>
    <row r="261" spans="1:10" ht="45" x14ac:dyDescent="0.25">
      <c r="A261" s="118"/>
      <c r="B261" s="119"/>
      <c r="C261" s="121" t="s">
        <v>1182</v>
      </c>
      <c r="D261" s="121"/>
      <c r="E261" s="117"/>
      <c r="F261" s="117"/>
      <c r="G261" s="117"/>
      <c r="H261" s="117"/>
      <c r="I261" s="117"/>
      <c r="J261" s="117"/>
    </row>
    <row r="262" spans="1:10" ht="15" x14ac:dyDescent="0.25">
      <c r="A262" s="118"/>
      <c r="B262" s="119"/>
      <c r="C262" s="121"/>
      <c r="D262" s="121" t="s">
        <v>1076</v>
      </c>
      <c r="E262" s="117"/>
      <c r="F262" s="117"/>
      <c r="G262" s="117"/>
      <c r="H262" s="117"/>
      <c r="I262" s="117"/>
      <c r="J262" s="117"/>
    </row>
    <row r="263" spans="1:10" ht="15" x14ac:dyDescent="0.25">
      <c r="A263" s="118"/>
      <c r="B263" s="119"/>
      <c r="C263" s="121"/>
      <c r="D263" s="121" t="s">
        <v>1150</v>
      </c>
      <c r="E263" s="117"/>
      <c r="F263" s="117"/>
      <c r="G263" s="117"/>
      <c r="H263" s="117"/>
      <c r="I263" s="117"/>
      <c r="J263" s="117"/>
    </row>
    <row r="264" spans="1:10" ht="15" x14ac:dyDescent="0.25">
      <c r="A264" s="118" t="s">
        <v>69</v>
      </c>
      <c r="B264" s="119" t="s">
        <v>1196</v>
      </c>
      <c r="C264" s="121" t="s">
        <v>1067</v>
      </c>
      <c r="D264" s="121"/>
      <c r="E264" s="117"/>
      <c r="F264" s="117"/>
      <c r="G264" s="117"/>
      <c r="H264" s="117"/>
      <c r="I264" s="117"/>
      <c r="J264" s="117"/>
    </row>
    <row r="265" spans="1:10" ht="15" x14ac:dyDescent="0.2">
      <c r="A265" s="118"/>
      <c r="B265" s="119"/>
      <c r="C265" s="132"/>
      <c r="D265" s="132" t="s">
        <v>1130</v>
      </c>
      <c r="E265" s="117"/>
      <c r="F265" s="117"/>
      <c r="G265" s="117"/>
      <c r="H265" s="117"/>
      <c r="I265" s="117"/>
      <c r="J265" s="117"/>
    </row>
    <row r="266" spans="1:10" ht="15" x14ac:dyDescent="0.25">
      <c r="A266" s="118"/>
      <c r="B266" s="119"/>
      <c r="C266" s="121"/>
      <c r="D266" s="121" t="s">
        <v>1076</v>
      </c>
      <c r="E266" s="117"/>
      <c r="F266" s="117"/>
      <c r="G266" s="117"/>
      <c r="H266" s="117"/>
      <c r="I266" s="117"/>
      <c r="J266" s="117"/>
    </row>
    <row r="267" spans="1:10" ht="15" x14ac:dyDescent="0.25">
      <c r="A267" s="118"/>
      <c r="B267" s="119"/>
      <c r="C267" s="121"/>
      <c r="D267" s="121" t="s">
        <v>1150</v>
      </c>
      <c r="E267" s="117"/>
      <c r="F267" s="117"/>
      <c r="G267" s="117"/>
      <c r="H267" s="117"/>
      <c r="I267" s="117"/>
      <c r="J267" s="117"/>
    </row>
    <row r="268" spans="1:10" ht="45" x14ac:dyDescent="0.25">
      <c r="A268" s="118"/>
      <c r="B268" s="119"/>
      <c r="C268" s="121" t="s">
        <v>1187</v>
      </c>
      <c r="D268" s="121"/>
      <c r="E268" s="117"/>
      <c r="F268" s="117"/>
      <c r="G268" s="117"/>
      <c r="H268" s="117"/>
      <c r="I268" s="117"/>
      <c r="J268" s="117"/>
    </row>
    <row r="269" spans="1:10" ht="15" x14ac:dyDescent="0.2">
      <c r="A269" s="118" t="s">
        <v>71</v>
      </c>
      <c r="B269" s="119" t="s">
        <v>517</v>
      </c>
      <c r="C269" s="132" t="s">
        <v>1042</v>
      </c>
      <c r="D269" s="132"/>
      <c r="E269" s="117"/>
      <c r="F269" s="117"/>
      <c r="G269" s="117"/>
      <c r="H269" s="117"/>
      <c r="I269" s="117"/>
      <c r="J269" s="117"/>
    </row>
    <row r="270" spans="1:10" ht="15" x14ac:dyDescent="0.25">
      <c r="A270" s="118"/>
      <c r="B270" s="119"/>
      <c r="C270" s="121"/>
      <c r="D270" s="121" t="s">
        <v>1170</v>
      </c>
      <c r="E270" s="117"/>
      <c r="F270" s="117"/>
      <c r="G270" s="117"/>
      <c r="H270" s="117"/>
      <c r="I270" s="117"/>
      <c r="J270" s="117"/>
    </row>
    <row r="271" spans="1:10" ht="15" x14ac:dyDescent="0.2">
      <c r="A271" s="118"/>
      <c r="B271" s="119"/>
      <c r="C271" s="133"/>
      <c r="D271" s="133" t="s">
        <v>1069</v>
      </c>
      <c r="E271" s="117"/>
      <c r="F271" s="117"/>
      <c r="G271" s="117"/>
      <c r="H271" s="117"/>
      <c r="I271" s="117"/>
      <c r="J271" s="117"/>
    </row>
    <row r="272" spans="1:10" ht="15" x14ac:dyDescent="0.25">
      <c r="A272" s="118"/>
      <c r="B272" s="119"/>
      <c r="C272" s="133"/>
      <c r="D272" s="121" t="s">
        <v>1197</v>
      </c>
      <c r="E272" s="117"/>
      <c r="F272" s="117"/>
      <c r="G272" s="117"/>
      <c r="H272" s="117"/>
      <c r="I272" s="117"/>
      <c r="J272" s="117"/>
    </row>
    <row r="273" spans="1:10" ht="60" x14ac:dyDescent="0.2">
      <c r="A273" s="118"/>
      <c r="B273" s="119"/>
      <c r="C273" s="133"/>
      <c r="D273" s="133"/>
      <c r="E273" s="117"/>
      <c r="F273" s="117"/>
      <c r="G273" s="133" t="s">
        <v>1198</v>
      </c>
      <c r="H273" s="117"/>
      <c r="I273" s="133"/>
      <c r="J273" s="133"/>
    </row>
    <row r="274" spans="1:10" ht="30" x14ac:dyDescent="0.2">
      <c r="A274" s="118"/>
      <c r="B274" s="119"/>
      <c r="C274" s="132"/>
      <c r="D274" s="132"/>
      <c r="E274" s="132" t="s">
        <v>1199</v>
      </c>
      <c r="F274" s="132"/>
      <c r="G274" s="117"/>
      <c r="H274" s="117"/>
      <c r="I274" s="117"/>
      <c r="J274" s="117"/>
    </row>
    <row r="275" spans="1:10" ht="30" x14ac:dyDescent="0.2">
      <c r="A275" s="118"/>
      <c r="B275" s="119"/>
      <c r="C275" s="132"/>
      <c r="D275" s="132"/>
      <c r="E275" s="132"/>
      <c r="F275" s="132" t="s">
        <v>1165</v>
      </c>
      <c r="G275" s="132"/>
      <c r="H275" s="132"/>
      <c r="I275" s="117"/>
      <c r="J275" s="117"/>
    </row>
    <row r="276" spans="1:10" ht="15" x14ac:dyDescent="0.2">
      <c r="A276" s="118"/>
      <c r="B276" s="119"/>
      <c r="C276" s="133"/>
      <c r="D276" s="133" t="s">
        <v>1076</v>
      </c>
      <c r="E276" s="117"/>
      <c r="F276" s="117"/>
      <c r="G276" s="117"/>
      <c r="H276" s="117"/>
      <c r="I276" s="117"/>
      <c r="J276" s="117"/>
    </row>
    <row r="277" spans="1:10" ht="15" x14ac:dyDescent="0.2">
      <c r="A277" s="118"/>
      <c r="B277" s="119"/>
      <c r="C277" s="132"/>
      <c r="D277" s="132"/>
      <c r="E277" s="132" t="s">
        <v>1040</v>
      </c>
      <c r="F277" s="132"/>
      <c r="G277" s="117"/>
      <c r="H277" s="117"/>
      <c r="I277" s="117"/>
      <c r="J277" s="117"/>
    </row>
    <row r="278" spans="1:10" ht="15" x14ac:dyDescent="0.2">
      <c r="A278" s="118"/>
      <c r="B278" s="119"/>
      <c r="C278" s="132"/>
      <c r="D278" s="111"/>
      <c r="E278" s="132" t="s">
        <v>1157</v>
      </c>
      <c r="F278" s="117"/>
      <c r="G278" s="117"/>
      <c r="H278" s="117"/>
      <c r="I278" s="117"/>
      <c r="J278" s="117"/>
    </row>
    <row r="279" spans="1:10" ht="15" x14ac:dyDescent="0.2">
      <c r="A279" s="118" t="s">
        <v>73</v>
      </c>
      <c r="B279" s="119" t="s">
        <v>1200</v>
      </c>
      <c r="C279" s="132"/>
      <c r="D279" s="132" t="s">
        <v>1130</v>
      </c>
      <c r="E279" s="117"/>
      <c r="F279" s="117"/>
      <c r="G279" s="117"/>
      <c r="H279" s="117"/>
      <c r="I279" s="117"/>
      <c r="J279" s="117"/>
    </row>
    <row r="280" spans="1:10" ht="15" x14ac:dyDescent="0.2">
      <c r="A280" s="118"/>
      <c r="B280" s="119"/>
      <c r="C280" s="132" t="s">
        <v>1042</v>
      </c>
      <c r="D280" s="132"/>
      <c r="E280" s="117"/>
      <c r="F280" s="117"/>
      <c r="G280" s="117"/>
      <c r="H280" s="117"/>
      <c r="I280" s="117"/>
      <c r="J280" s="117"/>
    </row>
    <row r="281" spans="1:10" ht="15" x14ac:dyDescent="0.2">
      <c r="A281" s="118"/>
      <c r="B281" s="119"/>
      <c r="C281" s="132"/>
      <c r="D281" s="132" t="s">
        <v>1201</v>
      </c>
      <c r="E281" s="117"/>
      <c r="F281" s="117"/>
      <c r="G281" s="117"/>
      <c r="H281" s="117"/>
      <c r="I281" s="117"/>
      <c r="J281" s="117"/>
    </row>
    <row r="282" spans="1:10" ht="15" x14ac:dyDescent="0.25">
      <c r="A282" s="118" t="s">
        <v>75</v>
      </c>
      <c r="B282" s="119" t="s">
        <v>1202</v>
      </c>
      <c r="C282" s="121"/>
      <c r="D282" s="121" t="s">
        <v>1069</v>
      </c>
      <c r="E282" s="117"/>
      <c r="F282" s="117"/>
      <c r="G282" s="117"/>
      <c r="H282" s="117"/>
      <c r="I282" s="117"/>
      <c r="J282" s="117"/>
    </row>
    <row r="283" spans="1:10" ht="15" x14ac:dyDescent="0.25">
      <c r="A283" s="118"/>
      <c r="B283" s="119"/>
      <c r="C283" s="121" t="s">
        <v>1042</v>
      </c>
      <c r="D283" s="121"/>
      <c r="E283" s="117"/>
      <c r="F283" s="117"/>
      <c r="G283" s="117"/>
      <c r="H283" s="117"/>
      <c r="I283" s="117"/>
      <c r="J283" s="117"/>
    </row>
    <row r="284" spans="1:10" ht="15" x14ac:dyDescent="0.25">
      <c r="A284" s="118"/>
      <c r="B284" s="119"/>
      <c r="C284" s="121"/>
      <c r="D284" s="121" t="s">
        <v>1157</v>
      </c>
      <c r="E284" s="117"/>
      <c r="F284" s="117"/>
      <c r="G284" s="117"/>
      <c r="H284" s="117"/>
      <c r="I284" s="117"/>
      <c r="J284" s="117"/>
    </row>
    <row r="285" spans="1:10" ht="15" x14ac:dyDescent="0.25">
      <c r="A285" s="118"/>
      <c r="B285" s="119"/>
      <c r="C285" s="121"/>
      <c r="D285" s="121" t="s">
        <v>1076</v>
      </c>
      <c r="E285" s="117"/>
      <c r="F285" s="117"/>
      <c r="G285" s="117"/>
      <c r="H285" s="117"/>
      <c r="I285" s="117"/>
      <c r="J285" s="117"/>
    </row>
    <row r="286" spans="1:10" ht="45" x14ac:dyDescent="0.2">
      <c r="A286" s="118"/>
      <c r="B286" s="119"/>
      <c r="C286" s="132" t="s">
        <v>1203</v>
      </c>
      <c r="D286" s="132"/>
      <c r="E286" s="117"/>
      <c r="F286" s="117"/>
      <c r="G286" s="117"/>
      <c r="H286" s="117"/>
      <c r="I286" s="117"/>
      <c r="J286" s="117"/>
    </row>
    <row r="287" spans="1:10" ht="15" x14ac:dyDescent="0.2">
      <c r="A287" s="118" t="s">
        <v>77</v>
      </c>
      <c r="B287" s="119" t="s">
        <v>1204</v>
      </c>
      <c r="C287" s="132"/>
      <c r="D287" s="132" t="s">
        <v>1069</v>
      </c>
      <c r="E287" s="117"/>
      <c r="F287" s="117"/>
      <c r="G287" s="117"/>
      <c r="H287" s="117"/>
      <c r="I287" s="117"/>
      <c r="J287" s="117"/>
    </row>
    <row r="288" spans="1:10" ht="45" x14ac:dyDescent="0.2">
      <c r="A288" s="118"/>
      <c r="B288" s="119"/>
      <c r="C288" s="132" t="s">
        <v>1187</v>
      </c>
      <c r="D288" s="132"/>
      <c r="E288" s="117"/>
      <c r="F288" s="117"/>
      <c r="G288" s="117"/>
      <c r="H288" s="117"/>
      <c r="I288" s="117"/>
      <c r="J288" s="117"/>
    </row>
    <row r="289" spans="1:10" ht="15" x14ac:dyDescent="0.25">
      <c r="A289" s="118"/>
      <c r="B289" s="119"/>
      <c r="C289" s="121" t="s">
        <v>1067</v>
      </c>
      <c r="D289" s="121"/>
      <c r="E289" s="117"/>
      <c r="F289" s="117"/>
      <c r="G289" s="117"/>
      <c r="H289" s="117"/>
      <c r="I289" s="117"/>
      <c r="J289" s="117"/>
    </row>
    <row r="290" spans="1:10" ht="15" x14ac:dyDescent="0.25">
      <c r="A290" s="118"/>
      <c r="B290" s="119"/>
      <c r="C290" s="121"/>
      <c r="D290" s="121" t="s">
        <v>1170</v>
      </c>
      <c r="E290" s="117"/>
      <c r="F290" s="117"/>
      <c r="G290" s="117"/>
      <c r="H290" s="117"/>
      <c r="I290" s="117"/>
      <c r="J290" s="117"/>
    </row>
    <row r="291" spans="1:10" ht="15" x14ac:dyDescent="0.25">
      <c r="A291" s="118"/>
      <c r="B291" s="119"/>
      <c r="C291" s="121"/>
      <c r="D291" s="121" t="s">
        <v>1076</v>
      </c>
      <c r="E291" s="117"/>
      <c r="F291" s="117"/>
      <c r="G291" s="117"/>
      <c r="H291" s="117"/>
      <c r="I291" s="117"/>
      <c r="J291" s="117"/>
    </row>
    <row r="292" spans="1:10" ht="15" x14ac:dyDescent="0.25">
      <c r="A292" s="118"/>
      <c r="B292" s="119"/>
      <c r="C292" s="121"/>
      <c r="D292" s="111"/>
      <c r="E292" s="117"/>
      <c r="F292" s="121" t="s">
        <v>1150</v>
      </c>
      <c r="G292" s="117"/>
      <c r="H292" s="117"/>
      <c r="I292" s="117"/>
      <c r="J292" s="117"/>
    </row>
    <row r="293" spans="1:10" ht="15" x14ac:dyDescent="0.25">
      <c r="A293" s="118"/>
      <c r="B293" s="119"/>
      <c r="C293" s="121"/>
      <c r="D293" s="121" t="s">
        <v>1073</v>
      </c>
      <c r="E293" s="117"/>
      <c r="F293" s="117" t="s">
        <v>1205</v>
      </c>
      <c r="G293" s="137"/>
      <c r="H293" s="117"/>
      <c r="I293" s="137"/>
      <c r="J293" s="117"/>
    </row>
    <row r="294" spans="1:10" ht="15" x14ac:dyDescent="0.25">
      <c r="A294" s="118"/>
      <c r="B294" s="119"/>
      <c r="C294" s="121"/>
      <c r="D294" s="121" t="s">
        <v>1048</v>
      </c>
      <c r="E294" s="117"/>
      <c r="F294" s="117"/>
      <c r="G294" s="117" t="s">
        <v>1206</v>
      </c>
      <c r="H294" s="117"/>
      <c r="I294" s="137"/>
      <c r="J294" s="117"/>
    </row>
    <row r="295" spans="1:10" ht="45" customHeight="1" x14ac:dyDescent="0.25">
      <c r="A295" s="118" t="s">
        <v>79</v>
      </c>
      <c r="B295" s="119" t="s">
        <v>1207</v>
      </c>
      <c r="C295" s="121" t="s">
        <v>1180</v>
      </c>
      <c r="D295" s="121"/>
      <c r="E295" s="117"/>
      <c r="F295" s="117"/>
      <c r="G295" s="117"/>
      <c r="H295" s="117"/>
      <c r="I295" s="117"/>
      <c r="J295" s="117"/>
    </row>
    <row r="296" spans="1:10" ht="15" customHeight="1" x14ac:dyDescent="0.25">
      <c r="A296" s="118"/>
      <c r="B296" s="119"/>
      <c r="C296" s="121"/>
      <c r="D296" s="121" t="s">
        <v>1150</v>
      </c>
      <c r="E296" s="117"/>
      <c r="F296" s="117"/>
      <c r="G296" s="117"/>
      <c r="H296" s="117"/>
      <c r="I296" s="117"/>
      <c r="J296" s="117"/>
    </row>
    <row r="297" spans="1:10" ht="15" customHeight="1" x14ac:dyDescent="0.25">
      <c r="A297" s="118"/>
      <c r="B297" s="119"/>
      <c r="C297" s="121"/>
      <c r="D297" s="121" t="s">
        <v>1073</v>
      </c>
      <c r="E297" s="117"/>
      <c r="F297" s="117"/>
      <c r="G297" s="117"/>
      <c r="H297" s="117"/>
      <c r="I297" s="117"/>
      <c r="J297" s="117"/>
    </row>
    <row r="298" spans="1:10" ht="15" customHeight="1" x14ac:dyDescent="0.25">
      <c r="A298" s="118"/>
      <c r="B298" s="119"/>
      <c r="C298" s="121"/>
      <c r="D298" s="121" t="s">
        <v>1129</v>
      </c>
      <c r="E298" s="117"/>
      <c r="F298" s="117"/>
      <c r="G298" s="117"/>
      <c r="H298" s="117"/>
      <c r="I298" s="137"/>
      <c r="J298" s="117"/>
    </row>
    <row r="299" spans="1:10" ht="15" customHeight="1" x14ac:dyDescent="0.25">
      <c r="A299" s="118"/>
      <c r="B299" s="119"/>
      <c r="C299" s="121"/>
      <c r="D299" s="121"/>
      <c r="E299" s="117"/>
      <c r="F299" s="117"/>
      <c r="G299" s="121" t="s">
        <v>1138</v>
      </c>
      <c r="H299" s="117"/>
      <c r="I299" s="137"/>
      <c r="J299" s="121"/>
    </row>
    <row r="300" spans="1:10" ht="15" customHeight="1" x14ac:dyDescent="0.25">
      <c r="A300" s="118"/>
      <c r="B300" s="119"/>
      <c r="C300" s="121"/>
      <c r="D300" s="121" t="s">
        <v>1076</v>
      </c>
      <c r="E300" s="117"/>
      <c r="F300" s="117"/>
      <c r="G300" s="117"/>
      <c r="H300" s="117"/>
      <c r="I300" s="117"/>
      <c r="J300" s="117"/>
    </row>
    <row r="301" spans="1:10" ht="15" customHeight="1" x14ac:dyDescent="0.2">
      <c r="A301" s="118"/>
      <c r="B301" s="119"/>
      <c r="C301" s="132"/>
      <c r="D301" s="132" t="s">
        <v>1130</v>
      </c>
      <c r="E301" s="117"/>
      <c r="F301" s="117"/>
      <c r="G301" s="117"/>
      <c r="H301" s="117"/>
      <c r="I301" s="117"/>
      <c r="J301" s="117"/>
    </row>
    <row r="302" spans="1:10" ht="15" customHeight="1" x14ac:dyDescent="0.25">
      <c r="A302" s="118"/>
      <c r="B302" s="119"/>
      <c r="C302" s="121"/>
      <c r="D302" s="121" t="s">
        <v>1170</v>
      </c>
      <c r="E302" s="117"/>
      <c r="F302" s="117"/>
      <c r="G302" s="117"/>
      <c r="H302" s="117"/>
      <c r="I302" s="117"/>
      <c r="J302" s="117"/>
    </row>
    <row r="303" spans="1:10" ht="15" customHeight="1" x14ac:dyDescent="0.25">
      <c r="A303" s="118"/>
      <c r="B303" s="119"/>
      <c r="C303" s="121" t="s">
        <v>1067</v>
      </c>
      <c r="D303" s="121"/>
      <c r="E303" s="117"/>
      <c r="F303" s="117"/>
      <c r="G303" s="117"/>
      <c r="H303" s="117"/>
      <c r="I303" s="117"/>
      <c r="J303" s="117"/>
    </row>
    <row r="304" spans="1:10" ht="15" x14ac:dyDescent="0.25">
      <c r="A304" s="118" t="s">
        <v>81</v>
      </c>
      <c r="B304" s="119" t="s">
        <v>1208</v>
      </c>
      <c r="C304" s="121"/>
      <c r="D304" s="121" t="s">
        <v>1209</v>
      </c>
      <c r="E304" s="117"/>
      <c r="F304" s="117"/>
      <c r="G304" s="117"/>
      <c r="H304" s="117"/>
      <c r="I304" s="117"/>
      <c r="J304" s="117"/>
    </row>
    <row r="305" spans="1:10" ht="15" x14ac:dyDescent="0.25">
      <c r="A305" s="118"/>
      <c r="B305" s="119"/>
      <c r="C305" s="121"/>
      <c r="D305" s="121"/>
      <c r="E305" s="117"/>
      <c r="F305" s="117"/>
      <c r="G305" s="121" t="s">
        <v>1210</v>
      </c>
      <c r="H305" s="117"/>
      <c r="I305" s="137"/>
      <c r="J305" s="121"/>
    </row>
    <row r="306" spans="1:10" ht="15" x14ac:dyDescent="0.25">
      <c r="A306" s="118"/>
      <c r="B306" s="119"/>
      <c r="C306" s="121"/>
      <c r="D306" s="121" t="s">
        <v>1170</v>
      </c>
      <c r="E306" s="117"/>
      <c r="F306" s="117"/>
      <c r="G306" s="117"/>
      <c r="H306" s="117"/>
      <c r="I306" s="117"/>
      <c r="J306" s="117"/>
    </row>
    <row r="307" spans="1:10" ht="45" x14ac:dyDescent="0.25">
      <c r="A307" s="118"/>
      <c r="B307" s="119"/>
      <c r="C307" s="121" t="s">
        <v>1182</v>
      </c>
      <c r="D307" s="121"/>
      <c r="E307" s="117"/>
      <c r="F307" s="117"/>
      <c r="G307" s="117"/>
      <c r="H307" s="117"/>
      <c r="I307" s="117"/>
      <c r="J307" s="117"/>
    </row>
    <row r="308" spans="1:10" ht="15" x14ac:dyDescent="0.25">
      <c r="A308" s="118"/>
      <c r="B308" s="119"/>
      <c r="C308" s="121"/>
      <c r="D308" s="121" t="s">
        <v>1211</v>
      </c>
      <c r="E308" s="117"/>
      <c r="F308" s="117"/>
      <c r="G308" s="117"/>
      <c r="H308" s="117"/>
      <c r="I308" s="117"/>
      <c r="J308" s="117"/>
    </row>
    <row r="309" spans="1:10" ht="15" x14ac:dyDescent="0.25">
      <c r="A309" s="118"/>
      <c r="B309" s="119"/>
      <c r="C309" s="121"/>
      <c r="D309" s="121" t="s">
        <v>1212</v>
      </c>
      <c r="E309" s="117"/>
      <c r="F309" s="117"/>
      <c r="G309" s="117"/>
      <c r="H309" s="117"/>
      <c r="I309" s="117"/>
      <c r="J309" s="117"/>
    </row>
    <row r="310" spans="1:10" ht="15" x14ac:dyDescent="0.25">
      <c r="A310" s="118"/>
      <c r="B310" s="119" t="s">
        <v>1213</v>
      </c>
      <c r="C310" s="121" t="s">
        <v>1067</v>
      </c>
      <c r="D310" s="121"/>
      <c r="E310" s="117"/>
      <c r="F310" s="117"/>
      <c r="G310" s="117"/>
      <c r="H310" s="117"/>
      <c r="I310" s="117"/>
      <c r="J310" s="117"/>
    </row>
    <row r="311" spans="1:10" ht="15" x14ac:dyDescent="0.25">
      <c r="A311" s="118"/>
      <c r="B311" s="119"/>
      <c r="C311" s="121"/>
      <c r="D311" s="121" t="s">
        <v>1076</v>
      </c>
      <c r="E311" s="117"/>
      <c r="F311" s="117"/>
      <c r="G311" s="117"/>
      <c r="H311" s="117"/>
      <c r="I311" s="117"/>
      <c r="J311" s="117"/>
    </row>
    <row r="312" spans="1:10" ht="15" x14ac:dyDescent="0.25">
      <c r="A312" s="118"/>
      <c r="B312" s="119"/>
      <c r="C312" s="121"/>
      <c r="D312" s="121" t="s">
        <v>1129</v>
      </c>
      <c r="E312" s="121"/>
      <c r="F312" s="121"/>
      <c r="G312" s="121"/>
      <c r="H312" s="121"/>
      <c r="I312" s="117"/>
      <c r="J312" s="117"/>
    </row>
    <row r="313" spans="1:10" ht="15" x14ac:dyDescent="0.25">
      <c r="A313" s="118"/>
      <c r="B313" s="119"/>
      <c r="C313" s="121"/>
      <c r="D313" s="121" t="s">
        <v>1170</v>
      </c>
      <c r="E313" s="117"/>
      <c r="F313" s="117"/>
      <c r="G313" s="117"/>
      <c r="H313" s="117"/>
      <c r="I313" s="117"/>
      <c r="J313" s="117"/>
    </row>
    <row r="314" spans="1:10" ht="15" x14ac:dyDescent="0.25">
      <c r="A314" s="118"/>
      <c r="B314" s="119"/>
      <c r="C314" s="121"/>
      <c r="D314" s="121" t="s">
        <v>1069</v>
      </c>
      <c r="E314" s="117"/>
      <c r="F314" s="117"/>
      <c r="G314" s="117"/>
      <c r="H314" s="117"/>
      <c r="I314" s="117"/>
      <c r="J314" s="117"/>
    </row>
    <row r="315" spans="1:10" ht="30" x14ac:dyDescent="0.25">
      <c r="A315" s="118"/>
      <c r="B315" s="119"/>
      <c r="C315" s="121"/>
      <c r="D315" s="121"/>
      <c r="E315" s="121"/>
      <c r="F315" s="121" t="s">
        <v>1167</v>
      </c>
      <c r="G315" s="121"/>
      <c r="H315" s="121"/>
      <c r="I315" s="117"/>
      <c r="J315" s="117"/>
    </row>
    <row r="316" spans="1:10" ht="15" x14ac:dyDescent="0.25">
      <c r="A316" s="118" t="s">
        <v>85</v>
      </c>
      <c r="B316" s="119" t="s">
        <v>1214</v>
      </c>
      <c r="C316" s="121" t="s">
        <v>1067</v>
      </c>
      <c r="D316" s="121"/>
      <c r="E316" s="117"/>
      <c r="F316" s="117"/>
      <c r="G316" s="117"/>
      <c r="H316" s="117"/>
      <c r="I316" s="117"/>
      <c r="J316" s="117"/>
    </row>
    <row r="317" spans="1:10" ht="15" x14ac:dyDescent="0.25">
      <c r="A317" s="118"/>
      <c r="B317" s="119"/>
      <c r="C317" s="121"/>
      <c r="D317" s="121" t="s">
        <v>1170</v>
      </c>
      <c r="E317" s="117"/>
      <c r="F317" s="117"/>
      <c r="G317" s="117"/>
      <c r="H317" s="117"/>
      <c r="I317" s="117"/>
      <c r="J317" s="117"/>
    </row>
    <row r="318" spans="1:10" ht="15" x14ac:dyDescent="0.25">
      <c r="A318" s="118"/>
      <c r="B318" s="119"/>
      <c r="C318" s="121"/>
      <c r="D318" s="121" t="s">
        <v>1201</v>
      </c>
      <c r="E318" s="117"/>
      <c r="F318" s="117"/>
      <c r="G318" s="117"/>
      <c r="H318" s="117"/>
      <c r="I318" s="117"/>
      <c r="J318" s="117"/>
    </row>
    <row r="319" spans="1:10" ht="15" x14ac:dyDescent="0.2">
      <c r="A319" s="118"/>
      <c r="B319" s="119"/>
      <c r="C319" s="133"/>
      <c r="D319" s="133" t="s">
        <v>1130</v>
      </c>
      <c r="E319" s="117"/>
      <c r="F319" s="117"/>
      <c r="G319" s="117"/>
      <c r="H319" s="117"/>
      <c r="I319" s="117"/>
      <c r="J319" s="117"/>
    </row>
    <row r="320" spans="1:10" ht="60" x14ac:dyDescent="0.25">
      <c r="A320" s="118"/>
      <c r="B320" s="119"/>
      <c r="C320" s="121" t="s">
        <v>1215</v>
      </c>
      <c r="D320" s="121"/>
      <c r="E320" s="117"/>
      <c r="F320" s="117"/>
      <c r="G320" s="117"/>
      <c r="H320" s="117"/>
      <c r="I320" s="117"/>
      <c r="J320" s="117"/>
    </row>
    <row r="321" spans="1:10" ht="15" x14ac:dyDescent="0.25">
      <c r="A321" s="118"/>
      <c r="B321" s="119"/>
      <c r="C321" s="121"/>
      <c r="D321" s="121" t="s">
        <v>1157</v>
      </c>
      <c r="E321" s="117"/>
      <c r="F321" s="117"/>
      <c r="G321" s="117"/>
      <c r="H321" s="117"/>
      <c r="I321" s="117"/>
      <c r="J321" s="117"/>
    </row>
    <row r="322" spans="1:10" ht="15" x14ac:dyDescent="0.25">
      <c r="A322" s="118" t="s">
        <v>87</v>
      </c>
      <c r="B322" s="119" t="s">
        <v>1216</v>
      </c>
      <c r="C322" s="121"/>
      <c r="D322" s="121" t="s">
        <v>1069</v>
      </c>
      <c r="E322" s="117"/>
      <c r="F322" s="117"/>
      <c r="G322" s="117"/>
      <c r="H322" s="117"/>
      <c r="I322" s="117"/>
      <c r="J322" s="117"/>
    </row>
    <row r="323" spans="1:10" ht="15" x14ac:dyDescent="0.25">
      <c r="A323" s="118"/>
      <c r="B323" s="119"/>
      <c r="C323" s="121" t="s">
        <v>1067</v>
      </c>
      <c r="D323" s="121"/>
      <c r="E323" s="117"/>
      <c r="F323" s="117"/>
      <c r="G323" s="117"/>
      <c r="H323" s="117"/>
      <c r="I323" s="117"/>
      <c r="J323" s="117"/>
    </row>
    <row r="324" spans="1:10" ht="15" x14ac:dyDescent="0.25">
      <c r="A324" s="118"/>
      <c r="B324" s="119"/>
      <c r="C324" s="121"/>
      <c r="D324" s="121" t="s">
        <v>1150</v>
      </c>
      <c r="E324" s="117"/>
      <c r="F324" s="117"/>
      <c r="G324" s="117"/>
      <c r="H324" s="117"/>
      <c r="I324" s="117"/>
      <c r="J324" s="117"/>
    </row>
    <row r="325" spans="1:10" ht="45" x14ac:dyDescent="0.25">
      <c r="A325" s="118"/>
      <c r="B325" s="119"/>
      <c r="C325" s="131" t="s">
        <v>1180</v>
      </c>
      <c r="D325" s="131"/>
      <c r="E325" s="117"/>
      <c r="F325" s="117"/>
      <c r="G325" s="117"/>
      <c r="H325" s="117"/>
      <c r="I325" s="117"/>
      <c r="J325" s="117"/>
    </row>
    <row r="326" spans="1:10" ht="15" x14ac:dyDescent="0.25">
      <c r="A326" s="118"/>
      <c r="B326" s="119"/>
      <c r="C326" s="121"/>
      <c r="D326" s="121" t="s">
        <v>1076</v>
      </c>
      <c r="E326" s="117"/>
      <c r="F326" s="117"/>
      <c r="G326" s="117"/>
      <c r="H326" s="117"/>
      <c r="I326" s="117"/>
      <c r="J326" s="117"/>
    </row>
    <row r="327" spans="1:10" ht="15" x14ac:dyDescent="0.25">
      <c r="A327" s="118" t="s">
        <v>89</v>
      </c>
      <c r="B327" s="119" t="s">
        <v>1217</v>
      </c>
      <c r="C327" s="121"/>
      <c r="D327" s="121" t="s">
        <v>1076</v>
      </c>
      <c r="E327" s="117"/>
      <c r="F327" s="117"/>
      <c r="G327" s="117"/>
      <c r="H327" s="117"/>
      <c r="I327" s="117"/>
      <c r="J327" s="117"/>
    </row>
    <row r="328" spans="1:10" ht="15" x14ac:dyDescent="0.25">
      <c r="A328" s="118"/>
      <c r="B328" s="119"/>
      <c r="C328" s="121"/>
      <c r="D328" s="121" t="s">
        <v>1069</v>
      </c>
      <c r="E328" s="117"/>
      <c r="F328" s="117"/>
      <c r="G328" s="117"/>
      <c r="H328" s="117"/>
      <c r="I328" s="117"/>
      <c r="J328" s="117"/>
    </row>
    <row r="329" spans="1:10" ht="15" x14ac:dyDescent="0.25">
      <c r="A329" s="118"/>
      <c r="B329" s="119"/>
      <c r="C329" s="121" t="s">
        <v>1067</v>
      </c>
      <c r="D329" s="121"/>
      <c r="E329" s="117"/>
      <c r="F329" s="117"/>
      <c r="G329" s="117"/>
      <c r="H329" s="117"/>
      <c r="I329" s="117"/>
      <c r="J329" s="117"/>
    </row>
    <row r="330" spans="1:10" ht="45" x14ac:dyDescent="0.25">
      <c r="A330" s="118"/>
      <c r="B330" s="119"/>
      <c r="C330" s="121" t="s">
        <v>1180</v>
      </c>
      <c r="D330" s="121"/>
      <c r="E330" s="117"/>
      <c r="F330" s="117"/>
      <c r="G330" s="117"/>
      <c r="H330" s="117"/>
      <c r="I330" s="117"/>
      <c r="J330" s="117"/>
    </row>
    <row r="331" spans="1:10" ht="15" x14ac:dyDescent="0.25">
      <c r="A331" s="118" t="s">
        <v>91</v>
      </c>
      <c r="B331" s="119" t="s">
        <v>1218</v>
      </c>
      <c r="C331" s="121"/>
      <c r="D331" s="121" t="s">
        <v>1069</v>
      </c>
      <c r="E331" s="117"/>
      <c r="F331" s="117"/>
      <c r="G331" s="117"/>
      <c r="H331" s="117"/>
      <c r="I331" s="117"/>
      <c r="J331" s="117"/>
    </row>
    <row r="332" spans="1:10" ht="15" x14ac:dyDescent="0.25">
      <c r="A332" s="118"/>
      <c r="B332" s="119"/>
      <c r="C332" s="121" t="s">
        <v>1067</v>
      </c>
      <c r="D332" s="121"/>
      <c r="E332" s="117"/>
      <c r="F332" s="117"/>
      <c r="G332" s="117"/>
      <c r="H332" s="117"/>
      <c r="I332" s="117"/>
      <c r="J332" s="117"/>
    </row>
    <row r="333" spans="1:10" ht="15" x14ac:dyDescent="0.25">
      <c r="A333" s="118"/>
      <c r="B333" s="119"/>
      <c r="C333" s="121"/>
      <c r="D333" s="121" t="s">
        <v>1076</v>
      </c>
      <c r="E333" s="117"/>
      <c r="F333" s="117"/>
      <c r="G333" s="117"/>
      <c r="H333" s="117"/>
      <c r="I333" s="117"/>
      <c r="J333" s="117"/>
    </row>
    <row r="334" spans="1:10" ht="15" customHeight="1" x14ac:dyDescent="0.25">
      <c r="A334" s="118" t="s">
        <v>93</v>
      </c>
      <c r="B334" s="119" t="s">
        <v>1219</v>
      </c>
      <c r="C334" s="121" t="s">
        <v>1067</v>
      </c>
      <c r="D334" s="121"/>
      <c r="E334" s="117"/>
      <c r="F334" s="117"/>
      <c r="G334" s="117"/>
      <c r="H334" s="117"/>
      <c r="I334" s="117"/>
      <c r="J334" s="117"/>
    </row>
    <row r="335" spans="1:10" ht="15" x14ac:dyDescent="0.25">
      <c r="A335" s="118"/>
      <c r="B335" s="119"/>
      <c r="C335" s="121"/>
      <c r="D335" s="121"/>
      <c r="E335" s="117"/>
      <c r="F335" s="117"/>
      <c r="G335" s="117" t="s">
        <v>1220</v>
      </c>
      <c r="H335" s="117"/>
      <c r="I335" s="117"/>
      <c r="J335" s="117"/>
    </row>
    <row r="336" spans="1:10" ht="15" customHeight="1" x14ac:dyDescent="0.25">
      <c r="A336" s="118"/>
      <c r="B336" s="119"/>
      <c r="C336" s="121"/>
      <c r="D336" s="121" t="s">
        <v>1076</v>
      </c>
      <c r="E336" s="117"/>
      <c r="F336" s="117"/>
      <c r="G336" s="117"/>
      <c r="H336" s="117"/>
      <c r="I336" s="117"/>
      <c r="J336" s="117"/>
    </row>
    <row r="337" spans="1:10" ht="15" customHeight="1" x14ac:dyDescent="0.25">
      <c r="A337" s="118"/>
      <c r="B337" s="119"/>
      <c r="C337" s="121"/>
      <c r="D337" s="121" t="s">
        <v>1170</v>
      </c>
      <c r="E337" s="117"/>
      <c r="F337" s="117"/>
      <c r="G337" s="117"/>
      <c r="H337" s="117"/>
      <c r="I337" s="117"/>
      <c r="J337" s="117"/>
    </row>
    <row r="338" spans="1:10" ht="30" x14ac:dyDescent="0.25">
      <c r="A338" s="118"/>
      <c r="B338" s="119"/>
      <c r="C338" s="121"/>
      <c r="D338" s="121" t="s">
        <v>1221</v>
      </c>
      <c r="E338" s="117"/>
      <c r="F338" s="117"/>
      <c r="G338" s="117"/>
      <c r="H338" s="117"/>
      <c r="I338" s="137"/>
      <c r="J338" s="117"/>
    </row>
    <row r="339" spans="1:10" ht="15" customHeight="1" x14ac:dyDescent="0.25">
      <c r="A339" s="118"/>
      <c r="B339" s="119"/>
      <c r="C339" s="121"/>
      <c r="D339" s="121" t="s">
        <v>1073</v>
      </c>
      <c r="E339" s="117"/>
      <c r="F339" s="117"/>
      <c r="G339" s="117"/>
      <c r="H339" s="117"/>
      <c r="I339" s="117"/>
      <c r="J339" s="117"/>
    </row>
    <row r="340" spans="1:10" ht="60" x14ac:dyDescent="0.25">
      <c r="A340" s="118"/>
      <c r="B340" s="119"/>
      <c r="C340" s="121" t="s">
        <v>1222</v>
      </c>
      <c r="D340" s="121"/>
      <c r="E340" s="117"/>
      <c r="F340" s="117"/>
      <c r="G340" s="117"/>
      <c r="H340" s="117"/>
      <c r="I340" s="117"/>
      <c r="J340" s="117"/>
    </row>
    <row r="341" spans="1:10" ht="15" customHeight="1" x14ac:dyDescent="0.25">
      <c r="A341" s="118"/>
      <c r="B341" s="119"/>
      <c r="C341" s="121"/>
      <c r="D341" s="121" t="s">
        <v>1150</v>
      </c>
      <c r="E341" s="117"/>
      <c r="F341" s="117"/>
      <c r="G341" s="117"/>
      <c r="H341" s="117"/>
      <c r="I341" s="117"/>
      <c r="J341" s="117"/>
    </row>
    <row r="342" spans="1:10" ht="15" x14ac:dyDescent="0.25">
      <c r="A342" s="118" t="s">
        <v>95</v>
      </c>
      <c r="B342" s="119" t="s">
        <v>1223</v>
      </c>
      <c r="C342" s="121"/>
      <c r="D342" s="121" t="s">
        <v>1069</v>
      </c>
      <c r="E342" s="117"/>
      <c r="F342" s="117"/>
      <c r="G342" s="117"/>
      <c r="H342" s="117"/>
      <c r="I342" s="117"/>
      <c r="J342" s="117"/>
    </row>
    <row r="343" spans="1:10" ht="45" x14ac:dyDescent="0.25">
      <c r="A343" s="118"/>
      <c r="B343" s="119"/>
      <c r="C343" s="121" t="s">
        <v>1182</v>
      </c>
      <c r="D343" s="121"/>
      <c r="E343" s="117"/>
      <c r="F343" s="117"/>
      <c r="G343" s="117"/>
      <c r="H343" s="117"/>
      <c r="I343" s="117"/>
      <c r="J343" s="117"/>
    </row>
    <row r="344" spans="1:10" ht="15" x14ac:dyDescent="0.25">
      <c r="A344" s="118"/>
      <c r="B344" s="119"/>
      <c r="C344" s="121"/>
      <c r="D344" s="121" t="s">
        <v>1076</v>
      </c>
      <c r="E344" s="117"/>
      <c r="F344" s="117"/>
      <c r="G344" s="117"/>
      <c r="H344" s="117"/>
      <c r="I344" s="117"/>
      <c r="J344" s="117"/>
    </row>
    <row r="345" spans="1:10" ht="15" x14ac:dyDescent="0.25">
      <c r="A345" s="118" t="s">
        <v>97</v>
      </c>
      <c r="B345" s="119" t="s">
        <v>1224</v>
      </c>
      <c r="C345" s="121" t="s">
        <v>1067</v>
      </c>
      <c r="D345" s="121"/>
      <c r="E345" s="117"/>
      <c r="F345" s="117"/>
      <c r="G345" s="117"/>
      <c r="H345" s="117"/>
      <c r="I345" s="117"/>
      <c r="J345" s="117"/>
    </row>
    <row r="346" spans="1:10" ht="15" x14ac:dyDescent="0.2">
      <c r="A346" s="118"/>
      <c r="B346" s="119"/>
      <c r="C346" s="132"/>
      <c r="D346" s="132" t="s">
        <v>1130</v>
      </c>
      <c r="E346" s="117"/>
      <c r="F346" s="117"/>
      <c r="G346" s="117"/>
      <c r="H346" s="117"/>
      <c r="I346" s="117"/>
      <c r="J346" s="117"/>
    </row>
    <row r="347" spans="1:10" ht="15" x14ac:dyDescent="0.25">
      <c r="A347" s="118"/>
      <c r="B347" s="119"/>
      <c r="C347" s="121"/>
      <c r="D347" s="121" t="s">
        <v>1076</v>
      </c>
      <c r="E347" s="117"/>
      <c r="F347" s="117"/>
      <c r="G347" s="117"/>
      <c r="H347" s="117"/>
      <c r="I347" s="117"/>
      <c r="J347" s="117"/>
    </row>
    <row r="348" spans="1:10" ht="15" customHeight="1" x14ac:dyDescent="0.2">
      <c r="A348" s="118" t="s">
        <v>99</v>
      </c>
      <c r="B348" s="119" t="s">
        <v>1225</v>
      </c>
      <c r="C348" s="132"/>
      <c r="D348" s="132" t="s">
        <v>1226</v>
      </c>
      <c r="E348" s="117"/>
      <c r="F348" s="117"/>
      <c r="G348" s="117"/>
      <c r="H348" s="117"/>
      <c r="I348" s="117"/>
      <c r="J348" s="117"/>
    </row>
    <row r="349" spans="1:10" ht="15" customHeight="1" x14ac:dyDescent="0.2">
      <c r="A349" s="118"/>
      <c r="B349" s="119"/>
      <c r="C349" s="132"/>
      <c r="D349" s="132" t="s">
        <v>1077</v>
      </c>
      <c r="E349" s="117"/>
      <c r="F349" s="117"/>
      <c r="G349" s="117"/>
      <c r="H349" s="117"/>
      <c r="I349" s="117"/>
      <c r="J349" s="117"/>
    </row>
    <row r="350" spans="1:10" ht="15" customHeight="1" x14ac:dyDescent="0.2">
      <c r="A350" s="118"/>
      <c r="B350" s="119"/>
      <c r="C350" s="132"/>
      <c r="D350" s="132"/>
      <c r="E350" s="117"/>
      <c r="F350" s="117"/>
      <c r="G350" s="117" t="s">
        <v>1220</v>
      </c>
      <c r="H350" s="117"/>
      <c r="I350" s="117"/>
      <c r="J350" s="117"/>
    </row>
    <row r="351" spans="1:10" ht="15" x14ac:dyDescent="0.2">
      <c r="A351" s="118"/>
      <c r="B351" s="119"/>
      <c r="C351" s="132"/>
      <c r="D351" s="132" t="s">
        <v>1130</v>
      </c>
      <c r="E351" s="117"/>
      <c r="F351" s="117"/>
      <c r="G351" s="117"/>
      <c r="H351" s="117"/>
      <c r="I351" s="117"/>
      <c r="J351" s="117"/>
    </row>
    <row r="352" spans="1:10" ht="15" customHeight="1" x14ac:dyDescent="0.25">
      <c r="A352" s="118"/>
      <c r="B352" s="119"/>
      <c r="C352" s="121"/>
      <c r="D352" s="121" t="s">
        <v>1076</v>
      </c>
      <c r="E352" s="117"/>
      <c r="F352" s="117"/>
      <c r="G352" s="117"/>
      <c r="H352" s="117"/>
      <c r="I352" s="117"/>
      <c r="J352" s="117"/>
    </row>
    <row r="353" spans="1:10" ht="15" customHeight="1" x14ac:dyDescent="0.2">
      <c r="A353" s="118"/>
      <c r="B353" s="119"/>
      <c r="C353" s="132" t="s">
        <v>1067</v>
      </c>
      <c r="D353" s="132"/>
      <c r="E353" s="117"/>
      <c r="F353" s="117"/>
      <c r="G353" s="117"/>
      <c r="H353" s="117"/>
      <c r="I353" s="117"/>
      <c r="J353" s="117"/>
    </row>
    <row r="354" spans="1:10" ht="15" customHeight="1" x14ac:dyDescent="0.25">
      <c r="A354" s="118"/>
      <c r="B354" s="119"/>
      <c r="C354" s="121"/>
      <c r="D354" s="121" t="s">
        <v>1170</v>
      </c>
      <c r="E354" s="117"/>
      <c r="F354" s="117"/>
      <c r="G354" s="117"/>
      <c r="H354" s="117"/>
      <c r="I354" s="117"/>
      <c r="J354" s="117"/>
    </row>
    <row r="355" spans="1:10" ht="15" customHeight="1" x14ac:dyDescent="0.25">
      <c r="A355" s="118"/>
      <c r="B355" s="119"/>
      <c r="C355" s="121" t="s">
        <v>1165</v>
      </c>
      <c r="D355" s="121"/>
      <c r="E355" s="121"/>
      <c r="F355" s="121"/>
      <c r="G355" s="121"/>
      <c r="H355" s="121"/>
      <c r="I355" s="117"/>
      <c r="J355" s="117"/>
    </row>
    <row r="356" spans="1:10" ht="45" x14ac:dyDescent="0.25">
      <c r="A356" s="118"/>
      <c r="B356" s="119"/>
      <c r="C356" s="121" t="s">
        <v>1227</v>
      </c>
      <c r="D356" s="121"/>
      <c r="E356" s="117"/>
      <c r="F356" s="117"/>
      <c r="G356" s="117"/>
      <c r="H356" s="117"/>
      <c r="I356" s="117"/>
      <c r="J356" s="117"/>
    </row>
    <row r="357" spans="1:10" ht="15" customHeight="1" x14ac:dyDescent="0.2">
      <c r="A357" s="118"/>
      <c r="B357" s="119"/>
      <c r="C357" s="132"/>
      <c r="D357" s="111"/>
      <c r="E357" s="132" t="s">
        <v>1157</v>
      </c>
      <c r="F357" s="117"/>
      <c r="G357" s="117"/>
      <c r="H357" s="117"/>
      <c r="I357" s="117"/>
      <c r="J357" s="117"/>
    </row>
    <row r="358" spans="1:10" ht="15" x14ac:dyDescent="0.25">
      <c r="A358" s="118" t="s">
        <v>101</v>
      </c>
      <c r="B358" s="119" t="s">
        <v>1228</v>
      </c>
      <c r="C358" s="121"/>
      <c r="D358" s="121" t="s">
        <v>1130</v>
      </c>
      <c r="E358" s="117"/>
      <c r="F358" s="117"/>
      <c r="G358" s="117"/>
      <c r="H358" s="117"/>
      <c r="I358" s="117"/>
      <c r="J358" s="117"/>
    </row>
    <row r="359" spans="1:10" ht="15" x14ac:dyDescent="0.25">
      <c r="A359" s="118"/>
      <c r="B359" s="119"/>
      <c r="C359" s="121"/>
      <c r="D359" s="132" t="s">
        <v>1129</v>
      </c>
      <c r="E359" s="117"/>
      <c r="F359" s="117"/>
      <c r="G359" s="117"/>
      <c r="H359" s="117"/>
      <c r="I359" s="117"/>
      <c r="J359" s="117"/>
    </row>
    <row r="360" spans="1:10" ht="15" x14ac:dyDescent="0.25">
      <c r="A360" s="118"/>
      <c r="B360" s="119"/>
      <c r="C360" s="121"/>
      <c r="D360" s="121"/>
      <c r="E360" s="117"/>
      <c r="F360" s="117"/>
      <c r="G360" s="117" t="s">
        <v>1138</v>
      </c>
      <c r="H360" s="117"/>
      <c r="I360" s="117"/>
      <c r="J360" s="117"/>
    </row>
    <row r="361" spans="1:10" ht="15" x14ac:dyDescent="0.25">
      <c r="A361" s="118"/>
      <c r="B361" s="119"/>
      <c r="C361" s="121"/>
      <c r="D361" s="111"/>
      <c r="E361" s="117"/>
      <c r="F361" s="121" t="s">
        <v>1150</v>
      </c>
      <c r="G361" s="117"/>
      <c r="H361" s="117"/>
      <c r="I361" s="117"/>
      <c r="J361" s="117"/>
    </row>
    <row r="362" spans="1:10" ht="15" x14ac:dyDescent="0.25">
      <c r="A362" s="118"/>
      <c r="B362" s="119"/>
      <c r="C362" s="121"/>
      <c r="D362" s="121" t="s">
        <v>1170</v>
      </c>
      <c r="E362" s="117"/>
      <c r="F362" s="117"/>
      <c r="G362" s="117"/>
      <c r="H362" s="117"/>
      <c r="I362" s="117"/>
      <c r="J362" s="117"/>
    </row>
    <row r="363" spans="1:10" ht="15" x14ac:dyDescent="0.25">
      <c r="A363" s="118"/>
      <c r="B363" s="119"/>
      <c r="C363" s="121" t="s">
        <v>1042</v>
      </c>
      <c r="D363" s="121"/>
      <c r="E363" s="117"/>
      <c r="F363" s="117"/>
      <c r="G363" s="117"/>
      <c r="H363" s="117"/>
      <c r="I363" s="117"/>
      <c r="J363" s="117"/>
    </row>
    <row r="364" spans="1:10" ht="45" x14ac:dyDescent="0.25">
      <c r="A364" s="118"/>
      <c r="B364" s="119"/>
      <c r="C364" s="121" t="s">
        <v>1180</v>
      </c>
      <c r="D364" s="121"/>
      <c r="E364" s="117"/>
      <c r="F364" s="117"/>
      <c r="G364" s="117"/>
      <c r="H364" s="117"/>
      <c r="I364" s="117"/>
      <c r="J364" s="117"/>
    </row>
    <row r="365" spans="1:10" ht="15" x14ac:dyDescent="0.25">
      <c r="A365" s="118"/>
      <c r="B365" s="119"/>
      <c r="C365" s="121"/>
      <c r="D365" s="121" t="s">
        <v>1076</v>
      </c>
      <c r="E365" s="117"/>
      <c r="F365" s="117"/>
      <c r="G365" s="117"/>
      <c r="H365" s="117"/>
      <c r="I365" s="117"/>
      <c r="J365" s="117"/>
    </row>
    <row r="366" spans="1:10" ht="15" x14ac:dyDescent="0.25">
      <c r="A366" s="118" t="s">
        <v>103</v>
      </c>
      <c r="B366" s="119" t="s">
        <v>1229</v>
      </c>
      <c r="C366" s="121"/>
      <c r="D366" s="121" t="s">
        <v>1150</v>
      </c>
      <c r="E366" s="117"/>
      <c r="F366" s="117"/>
      <c r="G366" s="117"/>
      <c r="H366" s="117"/>
      <c r="I366" s="117"/>
      <c r="J366" s="117"/>
    </row>
    <row r="367" spans="1:10" ht="15" x14ac:dyDescent="0.25">
      <c r="A367" s="118"/>
      <c r="B367" s="119"/>
      <c r="C367" s="121"/>
      <c r="D367" s="121" t="s">
        <v>1076</v>
      </c>
      <c r="E367" s="117"/>
      <c r="F367" s="117"/>
      <c r="G367" s="117"/>
      <c r="H367" s="117"/>
      <c r="I367" s="117"/>
      <c r="J367" s="117"/>
    </row>
    <row r="368" spans="1:10" ht="15" x14ac:dyDescent="0.25">
      <c r="A368" s="118"/>
      <c r="B368" s="119"/>
      <c r="C368" s="121"/>
      <c r="D368" s="121" t="s">
        <v>1069</v>
      </c>
      <c r="E368" s="117"/>
      <c r="F368" s="117"/>
      <c r="G368" s="117"/>
      <c r="H368" s="117"/>
      <c r="I368" s="117"/>
      <c r="J368" s="117"/>
    </row>
    <row r="369" spans="1:10" ht="15" x14ac:dyDescent="0.25">
      <c r="A369" s="118"/>
      <c r="B369" s="119"/>
      <c r="C369" s="121" t="s">
        <v>1067</v>
      </c>
      <c r="D369" s="121"/>
      <c r="E369" s="117"/>
      <c r="F369" s="117"/>
      <c r="G369" s="117"/>
      <c r="H369" s="117"/>
      <c r="I369" s="117"/>
      <c r="J369" s="117"/>
    </row>
    <row r="370" spans="1:10" ht="60" x14ac:dyDescent="0.25">
      <c r="A370" s="118"/>
      <c r="B370" s="119"/>
      <c r="C370" s="121" t="s">
        <v>1230</v>
      </c>
      <c r="D370" s="121"/>
      <c r="E370" s="117"/>
      <c r="F370" s="117"/>
      <c r="G370" s="117"/>
      <c r="H370" s="117"/>
      <c r="I370" s="117"/>
      <c r="J370" s="117"/>
    </row>
    <row r="371" spans="1:10" ht="15" x14ac:dyDescent="0.25">
      <c r="A371" s="118" t="s">
        <v>105</v>
      </c>
      <c r="B371" s="119" t="s">
        <v>1231</v>
      </c>
      <c r="C371" s="121" t="s">
        <v>1067</v>
      </c>
      <c r="D371" s="121"/>
      <c r="E371" s="117"/>
      <c r="F371" s="117"/>
      <c r="G371" s="117"/>
      <c r="H371" s="117"/>
      <c r="I371" s="117"/>
      <c r="J371" s="117"/>
    </row>
    <row r="372" spans="1:10" ht="75" x14ac:dyDescent="0.25">
      <c r="A372" s="118"/>
      <c r="B372" s="119"/>
      <c r="C372" s="121" t="s">
        <v>1232</v>
      </c>
      <c r="D372" s="121"/>
      <c r="E372" s="117"/>
      <c r="F372" s="117"/>
      <c r="G372" s="117"/>
      <c r="H372" s="117"/>
      <c r="I372" s="117"/>
      <c r="J372" s="117"/>
    </row>
    <row r="373" spans="1:10" ht="15" x14ac:dyDescent="0.25">
      <c r="A373" s="118"/>
      <c r="B373" s="119"/>
      <c r="C373" s="121"/>
      <c r="D373" s="121" t="s">
        <v>1069</v>
      </c>
      <c r="E373" s="117"/>
      <c r="F373" s="117"/>
      <c r="G373" s="117"/>
      <c r="H373" s="117"/>
      <c r="I373" s="117"/>
      <c r="J373" s="117"/>
    </row>
    <row r="374" spans="1:10" ht="15" x14ac:dyDescent="0.25">
      <c r="A374" s="118"/>
      <c r="B374" s="119"/>
      <c r="C374" s="121"/>
      <c r="D374" s="121" t="s">
        <v>1150</v>
      </c>
      <c r="E374" s="117"/>
      <c r="F374" s="117"/>
      <c r="G374" s="117"/>
      <c r="H374" s="117"/>
      <c r="I374" s="117"/>
      <c r="J374" s="117"/>
    </row>
    <row r="375" spans="1:10" ht="15" x14ac:dyDescent="0.25">
      <c r="A375" s="118"/>
      <c r="B375" s="119"/>
      <c r="C375" s="121"/>
      <c r="D375" s="121" t="s">
        <v>1076</v>
      </c>
      <c r="E375" s="117"/>
      <c r="F375" s="117"/>
      <c r="G375" s="117"/>
      <c r="H375" s="117"/>
      <c r="I375" s="117"/>
      <c r="J375" s="117"/>
    </row>
    <row r="376" spans="1:10" ht="15" x14ac:dyDescent="0.25">
      <c r="A376" s="118" t="s">
        <v>107</v>
      </c>
      <c r="B376" s="119" t="s">
        <v>1233</v>
      </c>
      <c r="C376" s="121"/>
      <c r="D376" s="121" t="s">
        <v>1076</v>
      </c>
      <c r="E376" s="117"/>
      <c r="F376" s="117"/>
      <c r="G376" s="117"/>
      <c r="H376" s="117"/>
      <c r="I376" s="117"/>
      <c r="J376" s="117"/>
    </row>
    <row r="377" spans="1:10" ht="15" x14ac:dyDescent="0.25">
      <c r="A377" s="118"/>
      <c r="B377" s="119"/>
      <c r="C377" s="121" t="s">
        <v>1067</v>
      </c>
      <c r="D377" s="121"/>
      <c r="E377" s="117"/>
      <c r="F377" s="117"/>
      <c r="G377" s="117"/>
      <c r="H377" s="117"/>
      <c r="I377" s="117"/>
      <c r="J377" s="117"/>
    </row>
    <row r="378" spans="1:10" ht="15" x14ac:dyDescent="0.25">
      <c r="A378" s="118"/>
      <c r="B378" s="119"/>
      <c r="C378" s="121"/>
      <c r="D378" s="121" t="s">
        <v>1069</v>
      </c>
      <c r="E378" s="117"/>
      <c r="F378" s="117"/>
      <c r="G378" s="117"/>
      <c r="H378" s="117"/>
      <c r="I378" s="117"/>
      <c r="J378" s="117"/>
    </row>
    <row r="379" spans="1:10" ht="45" x14ac:dyDescent="0.25">
      <c r="A379" s="118"/>
      <c r="B379" s="119"/>
      <c r="C379" s="121" t="s">
        <v>1187</v>
      </c>
      <c r="D379" s="121"/>
      <c r="E379" s="117"/>
      <c r="F379" s="117"/>
      <c r="G379" s="117"/>
      <c r="H379" s="117"/>
      <c r="I379" s="117"/>
      <c r="J379" s="117"/>
    </row>
    <row r="380" spans="1:10" ht="15" x14ac:dyDescent="0.25">
      <c r="A380" s="118"/>
      <c r="B380" s="119"/>
      <c r="C380" s="121"/>
      <c r="D380" s="121" t="s">
        <v>1150</v>
      </c>
      <c r="E380" s="117"/>
      <c r="F380" s="117"/>
      <c r="G380" s="117"/>
      <c r="H380" s="117"/>
      <c r="I380" s="117"/>
      <c r="J380" s="117"/>
    </row>
    <row r="381" spans="1:10" ht="15" customHeight="1" x14ac:dyDescent="0.25">
      <c r="A381" s="118" t="s">
        <v>109</v>
      </c>
      <c r="B381" s="119" t="s">
        <v>1234</v>
      </c>
      <c r="C381" s="121"/>
      <c r="D381" s="121" t="s">
        <v>1069</v>
      </c>
      <c r="E381" s="117"/>
      <c r="F381" s="117"/>
      <c r="G381" s="117"/>
      <c r="H381" s="117"/>
      <c r="I381" s="117"/>
      <c r="J381" s="117"/>
    </row>
    <row r="382" spans="1:10" ht="15" customHeight="1" x14ac:dyDescent="0.25">
      <c r="A382" s="118"/>
      <c r="B382" s="119"/>
      <c r="C382" s="121"/>
      <c r="D382" s="121" t="s">
        <v>1047</v>
      </c>
      <c r="E382" s="111"/>
      <c r="F382" s="121"/>
      <c r="G382" s="137"/>
      <c r="H382" s="117"/>
      <c r="I382" s="117"/>
      <c r="J382" s="117"/>
    </row>
    <row r="383" spans="1:10" ht="15" x14ac:dyDescent="0.25">
      <c r="A383" s="118"/>
      <c r="B383" s="119"/>
      <c r="C383" s="121"/>
      <c r="D383" s="121"/>
      <c r="E383" s="117"/>
      <c r="F383" s="117"/>
      <c r="G383" s="117" t="s">
        <v>1220</v>
      </c>
      <c r="H383" s="117"/>
      <c r="I383" s="117"/>
      <c r="J383" s="117"/>
    </row>
    <row r="384" spans="1:10" ht="15" customHeight="1" x14ac:dyDescent="0.25">
      <c r="A384" s="118"/>
      <c r="B384" s="119"/>
      <c r="C384" s="121"/>
      <c r="D384" s="121" t="s">
        <v>1150</v>
      </c>
      <c r="E384" s="117"/>
      <c r="F384" s="117"/>
      <c r="G384" s="117"/>
      <c r="H384" s="117"/>
      <c r="I384" s="117"/>
      <c r="J384" s="117"/>
    </row>
    <row r="385" spans="1:10" ht="15" customHeight="1" x14ac:dyDescent="0.25">
      <c r="A385" s="118"/>
      <c r="B385" s="119"/>
      <c r="C385" s="121"/>
      <c r="D385" s="121" t="s">
        <v>1170</v>
      </c>
      <c r="E385" s="117"/>
      <c r="F385" s="117"/>
      <c r="G385" s="117"/>
      <c r="H385" s="117"/>
      <c r="I385" s="117"/>
      <c r="J385" s="117"/>
    </row>
    <row r="386" spans="1:10" ht="15" customHeight="1" x14ac:dyDescent="0.25">
      <c r="A386" s="118"/>
      <c r="B386" s="119"/>
      <c r="C386" s="121" t="s">
        <v>1067</v>
      </c>
      <c r="D386" s="121"/>
      <c r="E386" s="117"/>
      <c r="F386" s="117"/>
      <c r="G386" s="117"/>
      <c r="H386" s="117"/>
      <c r="I386" s="117"/>
      <c r="J386" s="117"/>
    </row>
    <row r="387" spans="1:10" ht="15" customHeight="1" x14ac:dyDescent="0.25">
      <c r="A387" s="118"/>
      <c r="B387" s="119"/>
      <c r="C387" s="121"/>
      <c r="D387" s="121" t="s">
        <v>1076</v>
      </c>
      <c r="E387" s="117"/>
      <c r="F387" s="117"/>
      <c r="G387" s="117"/>
      <c r="H387" s="117"/>
      <c r="I387" s="117"/>
      <c r="J387" s="117"/>
    </row>
    <row r="388" spans="1:10" ht="60" x14ac:dyDescent="0.25">
      <c r="A388" s="118"/>
      <c r="B388" s="119"/>
      <c r="C388" s="121" t="s">
        <v>1184</v>
      </c>
      <c r="D388" s="121"/>
      <c r="E388" s="117"/>
      <c r="F388" s="117"/>
      <c r="G388" s="117"/>
      <c r="H388" s="117"/>
      <c r="I388" s="117"/>
      <c r="J388" s="117"/>
    </row>
    <row r="389" spans="1:10" ht="15" x14ac:dyDescent="0.25">
      <c r="A389" s="118" t="s">
        <v>111</v>
      </c>
      <c r="B389" s="119" t="s">
        <v>1235</v>
      </c>
      <c r="C389" s="121"/>
      <c r="D389" s="121" t="s">
        <v>1069</v>
      </c>
      <c r="E389" s="117"/>
      <c r="F389" s="117"/>
      <c r="G389" s="117"/>
      <c r="H389" s="117"/>
      <c r="I389" s="117"/>
      <c r="J389" s="117"/>
    </row>
    <row r="390" spans="1:10" ht="15" x14ac:dyDescent="0.25">
      <c r="A390" s="118"/>
      <c r="B390" s="119"/>
      <c r="C390" s="121"/>
      <c r="D390" s="121"/>
      <c r="E390" s="117"/>
      <c r="F390" s="121" t="s">
        <v>1137</v>
      </c>
      <c r="G390" s="137"/>
      <c r="H390" s="117"/>
      <c r="I390" s="117"/>
      <c r="J390" s="117"/>
    </row>
    <row r="391" spans="1:10" ht="15" x14ac:dyDescent="0.25">
      <c r="A391" s="118"/>
      <c r="B391" s="119"/>
      <c r="C391" s="121"/>
      <c r="D391" s="121"/>
      <c r="E391" s="117"/>
      <c r="F391" s="117"/>
      <c r="G391" s="117" t="s">
        <v>1220</v>
      </c>
      <c r="H391" s="117"/>
      <c r="I391" s="117"/>
      <c r="J391" s="117"/>
    </row>
    <row r="392" spans="1:10" ht="15" x14ac:dyDescent="0.25">
      <c r="A392" s="118"/>
      <c r="B392" s="119"/>
      <c r="C392" s="121"/>
      <c r="D392" s="111"/>
      <c r="E392" s="117"/>
      <c r="F392" s="121" t="s">
        <v>1150</v>
      </c>
      <c r="G392" s="117"/>
      <c r="H392" s="117"/>
      <c r="I392" s="117"/>
      <c r="J392" s="117"/>
    </row>
    <row r="393" spans="1:10" ht="15" x14ac:dyDescent="0.25">
      <c r="A393" s="118"/>
      <c r="B393" s="119"/>
      <c r="C393" s="121"/>
      <c r="D393" s="121" t="s">
        <v>1170</v>
      </c>
      <c r="E393" s="117"/>
      <c r="F393" s="117"/>
      <c r="G393" s="117"/>
      <c r="H393" s="117"/>
      <c r="I393" s="117"/>
      <c r="J393" s="117"/>
    </row>
    <row r="394" spans="1:10" ht="15" x14ac:dyDescent="0.25">
      <c r="A394" s="118"/>
      <c r="B394" s="119"/>
      <c r="C394" s="121" t="s">
        <v>1042</v>
      </c>
      <c r="D394" s="121"/>
      <c r="E394" s="117"/>
      <c r="F394" s="117"/>
      <c r="G394" s="117"/>
      <c r="H394" s="117"/>
      <c r="I394" s="117"/>
      <c r="J394" s="117"/>
    </row>
    <row r="395" spans="1:10" ht="15" x14ac:dyDescent="0.25">
      <c r="A395" s="118"/>
      <c r="B395" s="119"/>
      <c r="C395" s="121"/>
      <c r="D395" s="121" t="s">
        <v>1201</v>
      </c>
      <c r="E395" s="117"/>
      <c r="F395" s="117"/>
      <c r="G395" s="117"/>
      <c r="H395" s="117"/>
      <c r="I395" s="117"/>
      <c r="J395" s="117"/>
    </row>
    <row r="396" spans="1:10" ht="30" x14ac:dyDescent="0.25">
      <c r="A396" s="118"/>
      <c r="B396" s="119"/>
      <c r="C396" s="121"/>
      <c r="D396" s="121"/>
      <c r="E396" s="121"/>
      <c r="F396" s="121" t="s">
        <v>1165</v>
      </c>
      <c r="G396" s="121"/>
      <c r="H396" s="121"/>
      <c r="I396" s="117"/>
      <c r="J396" s="117"/>
    </row>
    <row r="397" spans="1:10" ht="30" x14ac:dyDescent="0.25">
      <c r="A397" s="118"/>
      <c r="B397" s="119"/>
      <c r="C397" s="121"/>
      <c r="D397" s="121"/>
      <c r="E397" s="121" t="s">
        <v>1236</v>
      </c>
      <c r="F397" s="117"/>
      <c r="G397" s="117"/>
      <c r="H397" s="117"/>
      <c r="I397" s="117"/>
      <c r="J397" s="117"/>
    </row>
    <row r="398" spans="1:10" ht="15" x14ac:dyDescent="0.25">
      <c r="A398" s="125" t="s">
        <v>115</v>
      </c>
      <c r="B398" s="126" t="s">
        <v>1237</v>
      </c>
      <c r="C398" s="117"/>
      <c r="D398" s="117"/>
      <c r="E398" s="121" t="s">
        <v>1069</v>
      </c>
      <c r="F398" s="121"/>
      <c r="G398" s="121"/>
      <c r="H398" s="121"/>
      <c r="I398" s="121"/>
      <c r="J398" s="117"/>
    </row>
    <row r="399" spans="1:10" ht="30" x14ac:dyDescent="0.25">
      <c r="A399" s="127"/>
      <c r="B399" s="128"/>
      <c r="C399" s="117"/>
      <c r="D399" s="117"/>
      <c r="E399" s="121" t="s">
        <v>1238</v>
      </c>
      <c r="F399" s="121"/>
      <c r="G399" s="121"/>
      <c r="H399" s="121"/>
      <c r="I399" s="121"/>
      <c r="J399" s="117"/>
    </row>
    <row r="400" spans="1:10" ht="30" x14ac:dyDescent="0.25">
      <c r="A400" s="127"/>
      <c r="B400" s="128"/>
      <c r="C400" s="117"/>
      <c r="D400" s="117"/>
      <c r="E400" s="121" t="s">
        <v>1239</v>
      </c>
      <c r="F400" s="121"/>
      <c r="G400" s="121"/>
      <c r="H400" s="121"/>
      <c r="I400" s="121"/>
      <c r="J400" s="117"/>
    </row>
    <row r="401" spans="1:10" ht="15" x14ac:dyDescent="0.25">
      <c r="A401" s="127"/>
      <c r="B401" s="128"/>
      <c r="C401" s="117"/>
      <c r="D401" s="117"/>
      <c r="E401" s="121" t="s">
        <v>1129</v>
      </c>
      <c r="F401" s="121"/>
      <c r="G401" s="121"/>
      <c r="H401" s="121"/>
      <c r="I401" s="121"/>
      <c r="J401" s="117"/>
    </row>
    <row r="402" spans="1:10" ht="30" x14ac:dyDescent="0.25">
      <c r="A402" s="127"/>
      <c r="B402" s="128"/>
      <c r="C402" s="117"/>
      <c r="D402" s="117"/>
      <c r="E402" s="121"/>
      <c r="F402" s="121"/>
      <c r="G402" s="121"/>
      <c r="H402" s="121" t="s">
        <v>1240</v>
      </c>
      <c r="I402" s="121"/>
      <c r="J402" s="117"/>
    </row>
    <row r="403" spans="1:10" ht="30" x14ac:dyDescent="0.25">
      <c r="A403" s="127"/>
      <c r="B403" s="128"/>
      <c r="C403" s="117"/>
      <c r="D403" s="117"/>
      <c r="E403" s="121" t="s">
        <v>1241</v>
      </c>
      <c r="F403" s="121"/>
      <c r="G403" s="121"/>
      <c r="H403" s="121"/>
      <c r="I403" s="121"/>
      <c r="J403" s="117"/>
    </row>
    <row r="404" spans="1:10" ht="15" x14ac:dyDescent="0.25">
      <c r="A404" s="127"/>
      <c r="B404" s="128"/>
      <c r="C404" s="117"/>
      <c r="D404" s="117"/>
      <c r="E404" s="121" t="s">
        <v>1042</v>
      </c>
      <c r="F404" s="121"/>
      <c r="G404" s="121"/>
      <c r="H404" s="121"/>
      <c r="I404" s="121"/>
      <c r="J404" s="117"/>
    </row>
    <row r="405" spans="1:10" ht="30" x14ac:dyDescent="0.25">
      <c r="A405" s="127"/>
      <c r="B405" s="128"/>
      <c r="C405" s="117"/>
      <c r="D405" s="117"/>
      <c r="E405" s="121"/>
      <c r="F405" s="121"/>
      <c r="G405" s="121"/>
      <c r="H405" s="121" t="s">
        <v>1242</v>
      </c>
      <c r="I405" s="121"/>
      <c r="J405" s="117"/>
    </row>
    <row r="406" spans="1:10" ht="30" x14ac:dyDescent="0.25">
      <c r="A406" s="127"/>
      <c r="B406" s="128"/>
      <c r="C406" s="117"/>
      <c r="D406" s="117"/>
      <c r="E406" s="121" t="s">
        <v>1243</v>
      </c>
      <c r="F406" s="121"/>
      <c r="G406" s="121"/>
      <c r="H406" s="121"/>
      <c r="I406" s="121"/>
      <c r="J406" s="117"/>
    </row>
    <row r="407" spans="1:10" ht="15" x14ac:dyDescent="0.25">
      <c r="A407" s="129"/>
      <c r="B407" s="130"/>
      <c r="C407" s="117"/>
      <c r="D407" s="117"/>
      <c r="E407" s="121" t="s">
        <v>1244</v>
      </c>
      <c r="F407" s="121"/>
      <c r="G407" s="121"/>
      <c r="H407" s="121"/>
      <c r="I407" s="121"/>
      <c r="J407" s="117"/>
    </row>
    <row r="408" spans="1:10" ht="15" x14ac:dyDescent="0.25">
      <c r="A408" s="118" t="s">
        <v>117</v>
      </c>
      <c r="B408" s="119" t="s">
        <v>1245</v>
      </c>
      <c r="C408" s="117"/>
      <c r="D408" s="117"/>
      <c r="E408" s="121" t="s">
        <v>1069</v>
      </c>
      <c r="F408" s="121"/>
      <c r="G408" s="121"/>
      <c r="H408" s="121"/>
      <c r="I408" s="117"/>
      <c r="J408" s="117"/>
    </row>
    <row r="409" spans="1:10" ht="15" x14ac:dyDescent="0.25">
      <c r="A409" s="118"/>
      <c r="B409" s="119"/>
      <c r="C409" s="117"/>
      <c r="D409" s="117"/>
      <c r="E409" s="121" t="s">
        <v>1042</v>
      </c>
      <c r="F409" s="121"/>
      <c r="G409" s="121"/>
      <c r="H409" s="121"/>
      <c r="I409" s="117"/>
      <c r="J409" s="117"/>
    </row>
    <row r="410" spans="1:10" ht="15" x14ac:dyDescent="0.25">
      <c r="A410" s="118"/>
      <c r="B410" s="119"/>
      <c r="C410" s="117"/>
      <c r="D410" s="117"/>
      <c r="E410" s="120" t="s">
        <v>1060</v>
      </c>
      <c r="F410" s="121"/>
      <c r="G410" s="121"/>
      <c r="H410" s="117"/>
      <c r="I410" s="117"/>
      <c r="J410" s="117"/>
    </row>
    <row r="411" spans="1:10" ht="15" x14ac:dyDescent="0.2">
      <c r="A411" s="118">
        <v>560096</v>
      </c>
      <c r="B411" s="119" t="s">
        <v>1246</v>
      </c>
      <c r="C411" s="117"/>
      <c r="D411" s="117"/>
      <c r="E411" s="120" t="s">
        <v>1115</v>
      </c>
      <c r="F411" s="120"/>
      <c r="G411" s="120"/>
      <c r="H411" s="117"/>
      <c r="I411" s="117"/>
      <c r="J411" s="117"/>
    </row>
    <row r="412" spans="1:10" ht="15" x14ac:dyDescent="0.2">
      <c r="A412" s="118"/>
      <c r="B412" s="119"/>
      <c r="C412" s="117"/>
      <c r="D412" s="117"/>
      <c r="E412" s="120" t="s">
        <v>1247</v>
      </c>
      <c r="F412" s="120"/>
      <c r="G412" s="120"/>
      <c r="H412" s="117"/>
      <c r="I412" s="117"/>
      <c r="J412" s="117"/>
    </row>
    <row r="413" spans="1:10" ht="15" x14ac:dyDescent="0.2">
      <c r="A413" s="118"/>
      <c r="B413" s="119"/>
      <c r="C413" s="117"/>
      <c r="D413" s="117"/>
      <c r="E413" s="120" t="s">
        <v>1248</v>
      </c>
      <c r="F413" s="120"/>
      <c r="G413" s="120"/>
      <c r="H413" s="120"/>
      <c r="I413" s="120"/>
      <c r="J413" s="117"/>
    </row>
    <row r="414" spans="1:10" ht="15" x14ac:dyDescent="0.2">
      <c r="A414" s="118"/>
      <c r="B414" s="119"/>
      <c r="C414" s="117"/>
      <c r="D414" s="117"/>
      <c r="E414" s="120" t="s">
        <v>1249</v>
      </c>
      <c r="F414" s="120"/>
      <c r="G414" s="120"/>
      <c r="H414" s="120"/>
      <c r="I414" s="117"/>
      <c r="J414" s="117"/>
    </row>
    <row r="415" spans="1:10" ht="31.5" x14ac:dyDescent="0.25">
      <c r="A415" s="134">
        <v>560098</v>
      </c>
      <c r="B415" s="144" t="s">
        <v>1250</v>
      </c>
      <c r="C415" s="121"/>
      <c r="D415" s="121"/>
      <c r="E415" s="121" t="s">
        <v>1115</v>
      </c>
      <c r="F415" s="121"/>
      <c r="G415" s="121"/>
      <c r="H415" s="121"/>
      <c r="I415" s="121"/>
      <c r="J415" s="121"/>
    </row>
    <row r="416" spans="1:10" ht="15" x14ac:dyDescent="0.25">
      <c r="A416" s="118">
        <v>560099</v>
      </c>
      <c r="B416" s="145" t="s">
        <v>1251</v>
      </c>
      <c r="C416" s="121"/>
      <c r="D416" s="121"/>
      <c r="E416" s="121" t="s">
        <v>1115</v>
      </c>
      <c r="F416" s="121"/>
      <c r="G416" s="121"/>
      <c r="H416" s="121"/>
      <c r="I416" s="121"/>
      <c r="J416" s="121"/>
    </row>
    <row r="417" spans="1:10" ht="15" x14ac:dyDescent="0.25">
      <c r="A417" s="118"/>
      <c r="B417" s="145"/>
      <c r="C417" s="121"/>
      <c r="D417" s="121"/>
      <c r="E417" s="121" t="s">
        <v>1249</v>
      </c>
      <c r="F417" s="121"/>
      <c r="G417" s="121"/>
      <c r="H417" s="121"/>
      <c r="I417" s="121"/>
      <c r="J417" s="121"/>
    </row>
    <row r="418" spans="1:10" ht="47.25" x14ac:dyDescent="0.25">
      <c r="A418" s="146" t="s">
        <v>1252</v>
      </c>
      <c r="B418" s="147" t="s">
        <v>1253</v>
      </c>
      <c r="C418" s="121"/>
      <c r="D418" s="121"/>
      <c r="E418" s="121" t="s">
        <v>1084</v>
      </c>
      <c r="F418" s="123"/>
      <c r="G418" s="121"/>
      <c r="H418" s="121"/>
      <c r="I418" s="121"/>
      <c r="J418" s="121"/>
    </row>
    <row r="419" spans="1:10" ht="31.5" x14ac:dyDescent="0.25">
      <c r="A419" s="146" t="s">
        <v>1254</v>
      </c>
      <c r="B419" s="147" t="s">
        <v>1255</v>
      </c>
      <c r="C419" s="121"/>
      <c r="D419" s="121"/>
      <c r="E419" s="121" t="s">
        <v>1084</v>
      </c>
      <c r="F419" s="123"/>
      <c r="G419" s="121"/>
      <c r="H419" s="121"/>
      <c r="I419" s="121"/>
      <c r="J419" s="121"/>
    </row>
    <row r="420" spans="1:10" ht="31.5" x14ac:dyDescent="0.25">
      <c r="A420" s="146">
        <v>560102</v>
      </c>
      <c r="B420" s="147" t="s">
        <v>1256</v>
      </c>
      <c r="C420" s="121"/>
      <c r="D420" s="121"/>
      <c r="E420" s="121"/>
      <c r="F420" s="123"/>
      <c r="G420" s="121"/>
      <c r="H420" s="148" t="s">
        <v>1074</v>
      </c>
      <c r="I420" s="121"/>
      <c r="J420" s="121"/>
    </row>
    <row r="421" spans="1:10" ht="78.75" x14ac:dyDescent="0.25">
      <c r="A421" s="146">
        <v>560239</v>
      </c>
      <c r="B421" s="147" t="s">
        <v>1257</v>
      </c>
      <c r="C421" s="121"/>
      <c r="D421" s="121"/>
      <c r="E421" s="121" t="s">
        <v>1084</v>
      </c>
      <c r="F421" s="123"/>
      <c r="G421" s="121"/>
      <c r="H421" s="121"/>
      <c r="I421" s="121"/>
      <c r="J421" s="121"/>
    </row>
    <row r="422" spans="1:10" ht="31.5" x14ac:dyDescent="0.25">
      <c r="A422" s="134">
        <v>560177</v>
      </c>
      <c r="B422" s="149" t="s">
        <v>1258</v>
      </c>
      <c r="C422" s="121"/>
      <c r="D422" s="121"/>
      <c r="E422" s="121" t="s">
        <v>1084</v>
      </c>
      <c r="F422" s="123"/>
      <c r="G422" s="121"/>
      <c r="H422" s="121"/>
      <c r="I422" s="121"/>
      <c r="J422" s="121"/>
    </row>
    <row r="423" spans="1:10" x14ac:dyDescent="0.25">
      <c r="A423" s="134">
        <v>560253</v>
      </c>
      <c r="B423" s="150" t="s">
        <v>1259</v>
      </c>
      <c r="C423" s="121"/>
      <c r="D423" s="121"/>
      <c r="E423" s="121" t="s">
        <v>1260</v>
      </c>
      <c r="F423" s="121"/>
      <c r="G423" s="121"/>
      <c r="H423" s="121"/>
      <c r="I423" s="121"/>
      <c r="J423" s="121"/>
    </row>
    <row r="424" spans="1:10" x14ac:dyDescent="0.25">
      <c r="A424" s="134">
        <v>560261</v>
      </c>
      <c r="B424" s="150" t="s">
        <v>1261</v>
      </c>
      <c r="C424" s="121"/>
      <c r="D424" s="121"/>
      <c r="E424" s="121" t="s">
        <v>1260</v>
      </c>
      <c r="F424" s="121"/>
      <c r="G424" s="121"/>
      <c r="H424" s="121"/>
      <c r="I424" s="121"/>
      <c r="J424" s="121"/>
    </row>
    <row r="425" spans="1:10" x14ac:dyDescent="0.25">
      <c r="A425" s="134">
        <v>560259</v>
      </c>
      <c r="B425" s="150" t="s">
        <v>1262</v>
      </c>
      <c r="C425" s="121"/>
      <c r="D425" s="121"/>
      <c r="E425" s="121" t="s">
        <v>1260</v>
      </c>
      <c r="F425" s="121"/>
      <c r="G425" s="121"/>
      <c r="H425" s="121"/>
      <c r="I425" s="121"/>
      <c r="J425" s="121"/>
    </row>
    <row r="426" spans="1:10" x14ac:dyDescent="0.25">
      <c r="A426" s="134">
        <v>560262</v>
      </c>
      <c r="B426" s="150" t="s">
        <v>1263</v>
      </c>
      <c r="C426" s="121"/>
      <c r="D426" s="121"/>
      <c r="E426" s="121" t="s">
        <v>1260</v>
      </c>
      <c r="F426" s="121"/>
      <c r="G426" s="121"/>
      <c r="H426" s="121"/>
      <c r="I426" s="121"/>
      <c r="J426" s="121"/>
    </row>
    <row r="427" spans="1:10" x14ac:dyDescent="0.25">
      <c r="C427" s="152"/>
      <c r="D427" s="152"/>
      <c r="E427" s="152"/>
      <c r="F427" s="152"/>
      <c r="G427" s="152"/>
      <c r="H427" s="152"/>
      <c r="I427" s="152"/>
      <c r="J427" s="152"/>
    </row>
    <row r="428" spans="1:10" x14ac:dyDescent="0.25">
      <c r="C428" s="152"/>
      <c r="D428" s="152"/>
      <c r="E428" s="152"/>
      <c r="F428" s="152"/>
      <c r="G428" s="152"/>
      <c r="H428" s="152"/>
      <c r="I428" s="152"/>
      <c r="J428" s="152"/>
    </row>
    <row r="429" spans="1:10" x14ac:dyDescent="0.25">
      <c r="C429" s="152"/>
      <c r="D429" s="152"/>
      <c r="E429" s="152"/>
      <c r="F429" s="152"/>
      <c r="G429" s="152"/>
      <c r="H429" s="152"/>
      <c r="I429" s="152"/>
      <c r="J429" s="152"/>
    </row>
    <row r="430" spans="1:10" x14ac:dyDescent="0.25">
      <c r="C430" s="152"/>
      <c r="D430" s="152"/>
      <c r="E430" s="152"/>
      <c r="F430" s="152"/>
      <c r="G430" s="152"/>
      <c r="H430" s="152"/>
      <c r="I430" s="152"/>
      <c r="J430" s="152"/>
    </row>
    <row r="431" spans="1:10" x14ac:dyDescent="0.25">
      <c r="C431" s="152"/>
      <c r="D431" s="152"/>
      <c r="E431" s="152"/>
      <c r="F431" s="152"/>
      <c r="G431" s="152"/>
      <c r="H431" s="152"/>
      <c r="I431" s="152"/>
      <c r="J431" s="152"/>
    </row>
    <row r="432" spans="1:10" x14ac:dyDescent="0.25">
      <c r="C432" s="152"/>
      <c r="D432" s="152"/>
      <c r="E432" s="152"/>
      <c r="F432" s="152"/>
      <c r="G432" s="152"/>
      <c r="H432" s="152"/>
      <c r="I432" s="152"/>
      <c r="J432" s="152"/>
    </row>
    <row r="433" spans="3:10" x14ac:dyDescent="0.25">
      <c r="C433" s="152"/>
      <c r="D433" s="152"/>
      <c r="E433" s="152"/>
      <c r="F433" s="152"/>
      <c r="G433" s="152"/>
      <c r="H433" s="152"/>
      <c r="I433" s="152"/>
      <c r="J433" s="152"/>
    </row>
    <row r="434" spans="3:10" x14ac:dyDescent="0.25">
      <c r="C434" s="152"/>
      <c r="D434" s="152"/>
      <c r="E434" s="152"/>
      <c r="F434" s="152"/>
      <c r="G434" s="152"/>
      <c r="H434" s="152"/>
      <c r="I434" s="152"/>
      <c r="J434" s="152"/>
    </row>
    <row r="435" spans="3:10" x14ac:dyDescent="0.25">
      <c r="C435" s="152"/>
      <c r="D435" s="152"/>
      <c r="E435" s="152"/>
      <c r="F435" s="152"/>
      <c r="G435" s="152"/>
      <c r="H435" s="152"/>
      <c r="I435" s="152"/>
      <c r="J435" s="152"/>
    </row>
    <row r="436" spans="3:10" x14ac:dyDescent="0.25">
      <c r="C436" s="152"/>
      <c r="D436" s="152"/>
      <c r="E436" s="152"/>
      <c r="F436" s="152"/>
      <c r="G436" s="152"/>
      <c r="H436" s="152"/>
      <c r="I436" s="152"/>
      <c r="J436" s="152"/>
    </row>
    <row r="437" spans="3:10" x14ac:dyDescent="0.25">
      <c r="C437" s="152"/>
      <c r="D437" s="152"/>
      <c r="E437" s="152"/>
      <c r="F437" s="152"/>
      <c r="G437" s="152"/>
      <c r="H437" s="152"/>
      <c r="I437" s="152"/>
      <c r="J437" s="152"/>
    </row>
    <row r="438" spans="3:10" x14ac:dyDescent="0.25">
      <c r="C438" s="152"/>
      <c r="D438" s="152"/>
      <c r="E438" s="152"/>
      <c r="F438" s="152"/>
      <c r="G438" s="152"/>
      <c r="H438" s="152"/>
      <c r="I438" s="152"/>
      <c r="J438" s="152"/>
    </row>
    <row r="439" spans="3:10" x14ac:dyDescent="0.25">
      <c r="C439" s="152"/>
      <c r="D439" s="152"/>
      <c r="E439" s="152"/>
      <c r="F439" s="152"/>
      <c r="G439" s="152"/>
      <c r="H439" s="152"/>
      <c r="I439" s="152"/>
      <c r="J439" s="152"/>
    </row>
    <row r="440" spans="3:10" x14ac:dyDescent="0.25">
      <c r="C440" s="152"/>
      <c r="D440" s="152"/>
      <c r="E440" s="152"/>
      <c r="F440" s="152"/>
      <c r="G440" s="152"/>
      <c r="H440" s="152"/>
      <c r="I440" s="152"/>
      <c r="J440" s="152"/>
    </row>
    <row r="441" spans="3:10" x14ac:dyDescent="0.25">
      <c r="C441" s="152"/>
      <c r="D441" s="152"/>
      <c r="E441" s="152"/>
      <c r="F441" s="152"/>
      <c r="G441" s="152"/>
      <c r="H441" s="152"/>
      <c r="I441" s="152"/>
      <c r="J441" s="152"/>
    </row>
    <row r="442" spans="3:10" x14ac:dyDescent="0.25">
      <c r="C442" s="152"/>
      <c r="D442" s="152"/>
      <c r="E442" s="152"/>
      <c r="F442" s="152"/>
      <c r="G442" s="152"/>
      <c r="H442" s="152"/>
      <c r="I442" s="152"/>
      <c r="J442" s="152"/>
    </row>
    <row r="443" spans="3:10" x14ac:dyDescent="0.25">
      <c r="C443" s="152"/>
      <c r="D443" s="152"/>
      <c r="E443" s="152"/>
      <c r="F443" s="152"/>
      <c r="G443" s="152"/>
      <c r="H443" s="152"/>
      <c r="I443" s="152"/>
      <c r="J443" s="152"/>
    </row>
    <row r="444" spans="3:10" x14ac:dyDescent="0.25">
      <c r="C444" s="152"/>
      <c r="D444" s="152"/>
      <c r="E444" s="152"/>
      <c r="F444" s="152"/>
      <c r="G444" s="152"/>
      <c r="H444" s="152"/>
      <c r="I444" s="152"/>
      <c r="J444" s="152"/>
    </row>
    <row r="445" spans="3:10" x14ac:dyDescent="0.25">
      <c r="C445" s="152"/>
      <c r="D445" s="152"/>
      <c r="E445" s="152"/>
      <c r="F445" s="152"/>
      <c r="G445" s="152"/>
      <c r="H445" s="152"/>
      <c r="I445" s="152"/>
      <c r="J445" s="152"/>
    </row>
    <row r="446" spans="3:10" x14ac:dyDescent="0.25">
      <c r="C446" s="152"/>
      <c r="D446" s="152"/>
      <c r="E446" s="152"/>
      <c r="F446" s="152"/>
      <c r="G446" s="152"/>
      <c r="H446" s="152"/>
      <c r="I446" s="152"/>
      <c r="J446" s="152"/>
    </row>
    <row r="447" spans="3:10" x14ac:dyDescent="0.25">
      <c r="C447" s="152"/>
      <c r="D447" s="152"/>
      <c r="E447" s="152"/>
      <c r="F447" s="152"/>
      <c r="G447" s="152"/>
      <c r="H447" s="152"/>
      <c r="I447" s="152"/>
      <c r="J447" s="152"/>
    </row>
    <row r="448" spans="3:10" x14ac:dyDescent="0.25">
      <c r="C448" s="152"/>
      <c r="D448" s="152"/>
      <c r="E448" s="152"/>
      <c r="F448" s="152"/>
      <c r="G448" s="152"/>
      <c r="H448" s="152"/>
      <c r="I448" s="152"/>
      <c r="J448" s="152"/>
    </row>
    <row r="449" spans="3:10" x14ac:dyDescent="0.25">
      <c r="C449" s="152"/>
      <c r="D449" s="152"/>
      <c r="E449" s="152"/>
      <c r="F449" s="152"/>
      <c r="G449" s="152"/>
      <c r="H449" s="152"/>
      <c r="I449" s="152"/>
      <c r="J449" s="152"/>
    </row>
    <row r="450" spans="3:10" x14ac:dyDescent="0.25">
      <c r="C450" s="152"/>
      <c r="D450" s="152"/>
      <c r="E450" s="152"/>
      <c r="F450" s="152"/>
      <c r="G450" s="152"/>
      <c r="H450" s="152"/>
      <c r="I450" s="152"/>
      <c r="J450" s="152"/>
    </row>
    <row r="451" spans="3:10" x14ac:dyDescent="0.25">
      <c r="C451" s="152"/>
      <c r="D451" s="152"/>
      <c r="E451" s="152"/>
      <c r="F451" s="152"/>
      <c r="G451" s="152"/>
      <c r="H451" s="152"/>
      <c r="I451" s="152"/>
      <c r="J451" s="152"/>
    </row>
    <row r="452" spans="3:10" x14ac:dyDescent="0.25">
      <c r="C452" s="152"/>
      <c r="D452" s="152"/>
      <c r="E452" s="152"/>
      <c r="F452" s="152"/>
      <c r="G452" s="152"/>
      <c r="H452" s="152"/>
      <c r="I452" s="152"/>
      <c r="J452" s="152"/>
    </row>
    <row r="453" spans="3:10" x14ac:dyDescent="0.25">
      <c r="C453" s="152"/>
      <c r="D453" s="152"/>
      <c r="E453" s="152"/>
      <c r="F453" s="152"/>
      <c r="G453" s="152"/>
      <c r="H453" s="152"/>
      <c r="I453" s="152"/>
      <c r="J453" s="152"/>
    </row>
    <row r="454" spans="3:10" x14ac:dyDescent="0.25">
      <c r="C454" s="152"/>
      <c r="D454" s="152"/>
      <c r="E454" s="152"/>
      <c r="F454" s="152"/>
      <c r="G454" s="152"/>
      <c r="H454" s="152"/>
      <c r="I454" s="152"/>
      <c r="J454" s="152"/>
    </row>
    <row r="455" spans="3:10" x14ac:dyDescent="0.25">
      <c r="C455" s="152"/>
      <c r="D455" s="152"/>
      <c r="E455" s="152"/>
      <c r="F455" s="152"/>
      <c r="G455" s="152"/>
      <c r="H455" s="152"/>
      <c r="I455" s="152"/>
      <c r="J455" s="152"/>
    </row>
    <row r="456" spans="3:10" x14ac:dyDescent="0.25">
      <c r="C456" s="152"/>
      <c r="D456" s="152"/>
      <c r="E456" s="152"/>
      <c r="F456" s="152"/>
      <c r="G456" s="152"/>
      <c r="H456" s="152"/>
      <c r="I456" s="152"/>
      <c r="J456" s="152"/>
    </row>
    <row r="457" spans="3:10" x14ac:dyDescent="0.25">
      <c r="C457" s="152"/>
      <c r="D457" s="152"/>
      <c r="E457" s="152"/>
      <c r="F457" s="152"/>
      <c r="G457" s="152"/>
      <c r="H457" s="152"/>
      <c r="I457" s="152"/>
      <c r="J457" s="152"/>
    </row>
    <row r="458" spans="3:10" x14ac:dyDescent="0.25">
      <c r="C458" s="152"/>
      <c r="D458" s="152"/>
      <c r="E458" s="152"/>
      <c r="F458" s="152"/>
      <c r="G458" s="152"/>
      <c r="H458" s="152"/>
      <c r="I458" s="152"/>
      <c r="J458" s="152"/>
    </row>
    <row r="459" spans="3:10" x14ac:dyDescent="0.25">
      <c r="C459" s="152"/>
      <c r="D459" s="152"/>
      <c r="E459" s="152"/>
      <c r="F459" s="152"/>
      <c r="G459" s="152"/>
      <c r="H459" s="152"/>
      <c r="I459" s="152"/>
      <c r="J459" s="152"/>
    </row>
    <row r="460" spans="3:10" x14ac:dyDescent="0.25">
      <c r="C460" s="152"/>
      <c r="D460" s="152"/>
      <c r="E460" s="152"/>
      <c r="F460" s="152"/>
      <c r="G460" s="152"/>
      <c r="H460" s="152"/>
      <c r="I460" s="152"/>
      <c r="J460" s="152"/>
    </row>
    <row r="461" spans="3:10" x14ac:dyDescent="0.25">
      <c r="C461" s="152"/>
      <c r="D461" s="152"/>
      <c r="E461" s="152"/>
      <c r="F461" s="152"/>
      <c r="G461" s="152"/>
      <c r="H461" s="152"/>
      <c r="I461" s="152"/>
      <c r="J461" s="152"/>
    </row>
    <row r="462" spans="3:10" x14ac:dyDescent="0.25">
      <c r="C462" s="152"/>
      <c r="D462" s="152"/>
      <c r="E462" s="152"/>
      <c r="F462" s="152"/>
      <c r="G462" s="152"/>
      <c r="H462" s="152"/>
      <c r="I462" s="152"/>
      <c r="J462" s="152"/>
    </row>
    <row r="463" spans="3:10" x14ac:dyDescent="0.25">
      <c r="C463" s="152"/>
      <c r="D463" s="152"/>
      <c r="E463" s="152"/>
      <c r="F463" s="152"/>
      <c r="G463" s="152"/>
      <c r="H463" s="152"/>
      <c r="I463" s="152"/>
      <c r="J463" s="152"/>
    </row>
    <row r="464" spans="3:10" x14ac:dyDescent="0.25">
      <c r="C464" s="152"/>
      <c r="D464" s="152"/>
      <c r="E464" s="152"/>
      <c r="F464" s="152"/>
      <c r="G464" s="152"/>
      <c r="H464" s="152"/>
      <c r="I464" s="152"/>
      <c r="J464" s="152"/>
    </row>
    <row r="465" spans="3:10" x14ac:dyDescent="0.25">
      <c r="C465" s="152"/>
      <c r="D465" s="152"/>
      <c r="E465" s="152"/>
      <c r="F465" s="152"/>
      <c r="G465" s="152"/>
      <c r="H465" s="152"/>
      <c r="I465" s="152"/>
      <c r="J465" s="152"/>
    </row>
    <row r="466" spans="3:10" x14ac:dyDescent="0.25">
      <c r="C466" s="152"/>
      <c r="D466" s="152"/>
      <c r="E466" s="152"/>
      <c r="F466" s="152"/>
      <c r="G466" s="152"/>
      <c r="H466" s="152"/>
      <c r="I466" s="152"/>
      <c r="J466" s="152"/>
    </row>
    <row r="467" spans="3:10" x14ac:dyDescent="0.25">
      <c r="C467" s="152"/>
      <c r="D467" s="152"/>
      <c r="E467" s="152"/>
      <c r="F467" s="152"/>
      <c r="G467" s="152"/>
      <c r="H467" s="152"/>
      <c r="I467" s="152"/>
      <c r="J467" s="152"/>
    </row>
    <row r="468" spans="3:10" x14ac:dyDescent="0.25">
      <c r="C468" s="152"/>
      <c r="D468" s="152"/>
      <c r="E468" s="152"/>
      <c r="F468" s="152"/>
      <c r="G468" s="152"/>
      <c r="H468" s="152"/>
      <c r="I468" s="152"/>
      <c r="J468" s="152"/>
    </row>
    <row r="469" spans="3:10" x14ac:dyDescent="0.25">
      <c r="C469" s="152"/>
      <c r="D469" s="152"/>
      <c r="E469" s="152"/>
      <c r="F469" s="152"/>
      <c r="G469" s="152"/>
      <c r="H469" s="152"/>
      <c r="I469" s="152"/>
      <c r="J469" s="152"/>
    </row>
    <row r="470" spans="3:10" x14ac:dyDescent="0.25">
      <c r="C470" s="152"/>
      <c r="D470" s="152"/>
      <c r="E470" s="152"/>
      <c r="F470" s="152"/>
      <c r="G470" s="152"/>
      <c r="H470" s="152"/>
      <c r="I470" s="152"/>
      <c r="J470" s="152"/>
    </row>
    <row r="471" spans="3:10" x14ac:dyDescent="0.25">
      <c r="C471" s="152"/>
      <c r="D471" s="152"/>
      <c r="E471" s="152"/>
      <c r="F471" s="152"/>
      <c r="G471" s="152"/>
      <c r="H471" s="152"/>
      <c r="I471" s="152"/>
      <c r="J471" s="152"/>
    </row>
    <row r="472" spans="3:10" x14ac:dyDescent="0.25">
      <c r="C472" s="152"/>
      <c r="D472" s="152"/>
      <c r="E472" s="152"/>
      <c r="F472" s="152"/>
      <c r="G472" s="152"/>
      <c r="H472" s="152"/>
      <c r="I472" s="152"/>
      <c r="J472" s="152"/>
    </row>
    <row r="473" spans="3:10" x14ac:dyDescent="0.25">
      <c r="C473" s="152"/>
      <c r="D473" s="152"/>
      <c r="E473" s="152"/>
      <c r="F473" s="152"/>
      <c r="G473" s="152"/>
      <c r="H473" s="152"/>
      <c r="I473" s="152"/>
      <c r="J473" s="152"/>
    </row>
    <row r="474" spans="3:10" x14ac:dyDescent="0.25">
      <c r="C474" s="152"/>
      <c r="D474" s="152"/>
      <c r="E474" s="152"/>
      <c r="F474" s="152"/>
      <c r="G474" s="152"/>
      <c r="H474" s="152"/>
      <c r="I474" s="152"/>
      <c r="J474" s="152"/>
    </row>
    <row r="475" spans="3:10" x14ac:dyDescent="0.25">
      <c r="C475" s="152"/>
      <c r="D475" s="152"/>
      <c r="E475" s="152"/>
      <c r="F475" s="152"/>
      <c r="G475" s="152"/>
      <c r="H475" s="152"/>
      <c r="I475" s="152"/>
      <c r="J475" s="152"/>
    </row>
    <row r="476" spans="3:10" x14ac:dyDescent="0.25">
      <c r="C476" s="152"/>
      <c r="D476" s="152"/>
      <c r="E476" s="152"/>
      <c r="F476" s="152"/>
      <c r="G476" s="152"/>
      <c r="H476" s="152"/>
      <c r="I476" s="152"/>
      <c r="J476" s="152"/>
    </row>
    <row r="477" spans="3:10" x14ac:dyDescent="0.25">
      <c r="C477" s="152"/>
      <c r="D477" s="152"/>
      <c r="E477" s="152"/>
      <c r="F477" s="152"/>
      <c r="G477" s="152"/>
      <c r="H477" s="152"/>
      <c r="I477" s="152"/>
      <c r="J477" s="152"/>
    </row>
    <row r="478" spans="3:10" x14ac:dyDescent="0.25">
      <c r="C478" s="152"/>
      <c r="D478" s="152"/>
      <c r="E478" s="152"/>
      <c r="F478" s="152"/>
      <c r="G478" s="152"/>
      <c r="H478" s="152"/>
      <c r="I478" s="152"/>
      <c r="J478" s="152"/>
    </row>
    <row r="479" spans="3:10" x14ac:dyDescent="0.25">
      <c r="C479" s="152"/>
      <c r="D479" s="152"/>
      <c r="E479" s="152"/>
      <c r="F479" s="152"/>
      <c r="G479" s="152"/>
      <c r="H479" s="152"/>
      <c r="I479" s="152"/>
      <c r="J479" s="152"/>
    </row>
    <row r="480" spans="3:10" x14ac:dyDescent="0.25">
      <c r="C480" s="152"/>
      <c r="D480" s="152"/>
      <c r="E480" s="152"/>
      <c r="F480" s="152"/>
      <c r="G480" s="152"/>
      <c r="H480" s="152"/>
      <c r="I480" s="152"/>
      <c r="J480" s="152"/>
    </row>
    <row r="481" spans="3:10" x14ac:dyDescent="0.25">
      <c r="C481" s="152"/>
      <c r="D481" s="152"/>
      <c r="E481" s="152"/>
      <c r="F481" s="152"/>
      <c r="G481" s="152"/>
      <c r="H481" s="152"/>
      <c r="I481" s="152"/>
      <c r="J481" s="152"/>
    </row>
    <row r="482" spans="3:10" x14ac:dyDescent="0.25">
      <c r="C482" s="152"/>
      <c r="D482" s="152"/>
      <c r="E482" s="152"/>
      <c r="F482" s="152"/>
      <c r="G482" s="152"/>
      <c r="H482" s="152"/>
      <c r="I482" s="152"/>
      <c r="J482" s="152"/>
    </row>
    <row r="483" spans="3:10" x14ac:dyDescent="0.25">
      <c r="C483" s="152"/>
      <c r="D483" s="152"/>
      <c r="E483" s="152"/>
      <c r="F483" s="152"/>
      <c r="G483" s="152"/>
      <c r="H483" s="152"/>
      <c r="I483" s="152"/>
      <c r="J483" s="152"/>
    </row>
    <row r="484" spans="3:10" x14ac:dyDescent="0.25">
      <c r="C484" s="152"/>
      <c r="D484" s="152"/>
      <c r="E484" s="152"/>
      <c r="F484" s="152"/>
      <c r="G484" s="152"/>
      <c r="H484" s="152"/>
      <c r="I484" s="152"/>
      <c r="J484" s="152"/>
    </row>
    <row r="485" spans="3:10" x14ac:dyDescent="0.25">
      <c r="C485" s="152"/>
      <c r="D485" s="152"/>
      <c r="E485" s="152"/>
      <c r="F485" s="152"/>
      <c r="G485" s="152"/>
      <c r="H485" s="152"/>
      <c r="I485" s="152"/>
      <c r="J485" s="152"/>
    </row>
    <row r="486" spans="3:10" x14ac:dyDescent="0.25">
      <c r="C486" s="152"/>
      <c r="D486" s="152"/>
      <c r="E486" s="152"/>
      <c r="F486" s="152"/>
      <c r="G486" s="152"/>
      <c r="H486" s="152"/>
      <c r="I486" s="152"/>
      <c r="J486" s="152"/>
    </row>
    <row r="487" spans="3:10" x14ac:dyDescent="0.25">
      <c r="C487" s="152"/>
      <c r="D487" s="152"/>
      <c r="E487" s="152"/>
      <c r="F487" s="152"/>
      <c r="G487" s="152"/>
      <c r="H487" s="152"/>
      <c r="I487" s="152"/>
      <c r="J487" s="152"/>
    </row>
    <row r="488" spans="3:10" x14ac:dyDescent="0.25">
      <c r="C488" s="152"/>
      <c r="D488" s="152"/>
      <c r="E488" s="152"/>
      <c r="F488" s="152"/>
      <c r="G488" s="152"/>
      <c r="H488" s="152"/>
      <c r="I488" s="152"/>
      <c r="J488" s="152"/>
    </row>
    <row r="489" spans="3:10" x14ac:dyDescent="0.25">
      <c r="C489" s="152"/>
      <c r="D489" s="152"/>
      <c r="E489" s="152"/>
      <c r="F489" s="152"/>
      <c r="G489" s="152"/>
      <c r="H489" s="152"/>
      <c r="I489" s="152"/>
      <c r="J489" s="152"/>
    </row>
    <row r="490" spans="3:10" x14ac:dyDescent="0.25">
      <c r="C490" s="152"/>
      <c r="D490" s="152"/>
      <c r="E490" s="152"/>
      <c r="F490" s="152"/>
      <c r="G490" s="152"/>
      <c r="H490" s="152"/>
      <c r="I490" s="152"/>
      <c r="J490" s="152"/>
    </row>
    <row r="491" spans="3:10" x14ac:dyDescent="0.25">
      <c r="C491" s="152"/>
      <c r="D491" s="152"/>
      <c r="E491" s="152"/>
      <c r="F491" s="152"/>
      <c r="G491" s="152"/>
      <c r="H491" s="152"/>
      <c r="I491" s="152"/>
      <c r="J491" s="152"/>
    </row>
    <row r="492" spans="3:10" x14ac:dyDescent="0.25">
      <c r="C492" s="152"/>
      <c r="D492" s="152"/>
      <c r="E492" s="152"/>
      <c r="F492" s="152"/>
      <c r="G492" s="152"/>
      <c r="H492" s="152"/>
      <c r="I492" s="152"/>
      <c r="J492" s="152"/>
    </row>
    <row r="493" spans="3:10" x14ac:dyDescent="0.25">
      <c r="C493" s="152"/>
      <c r="D493" s="152"/>
      <c r="E493" s="152"/>
      <c r="F493" s="152"/>
      <c r="G493" s="152"/>
      <c r="H493" s="152"/>
      <c r="I493" s="152"/>
      <c r="J493" s="152"/>
    </row>
    <row r="494" spans="3:10" x14ac:dyDescent="0.25">
      <c r="C494" s="152"/>
      <c r="D494" s="152"/>
      <c r="E494" s="152"/>
      <c r="F494" s="152"/>
      <c r="G494" s="152"/>
      <c r="H494" s="152"/>
      <c r="I494" s="152"/>
      <c r="J494" s="152"/>
    </row>
    <row r="495" spans="3:10" x14ac:dyDescent="0.25">
      <c r="C495" s="152"/>
      <c r="D495" s="152"/>
      <c r="E495" s="152"/>
      <c r="F495" s="152"/>
      <c r="G495" s="152"/>
      <c r="H495" s="152"/>
      <c r="I495" s="152"/>
      <c r="J495" s="152"/>
    </row>
    <row r="496" spans="3:10" x14ac:dyDescent="0.25">
      <c r="C496" s="152"/>
      <c r="D496" s="152"/>
      <c r="E496" s="152"/>
      <c r="F496" s="152"/>
      <c r="G496" s="152"/>
      <c r="H496" s="152"/>
      <c r="I496" s="152"/>
      <c r="J496" s="152"/>
    </row>
    <row r="497" spans="3:10" x14ac:dyDescent="0.25">
      <c r="C497" s="152"/>
      <c r="D497" s="152"/>
      <c r="E497" s="152"/>
      <c r="F497" s="152"/>
      <c r="G497" s="152"/>
      <c r="H497" s="152"/>
      <c r="I497" s="152"/>
      <c r="J497" s="152"/>
    </row>
    <row r="498" spans="3:10" x14ac:dyDescent="0.25">
      <c r="C498" s="152"/>
      <c r="D498" s="152"/>
      <c r="E498" s="152"/>
      <c r="F498" s="152"/>
      <c r="G498" s="152"/>
      <c r="H498" s="152"/>
      <c r="I498" s="152"/>
      <c r="J498" s="152"/>
    </row>
    <row r="499" spans="3:10" x14ac:dyDescent="0.25">
      <c r="C499" s="152"/>
      <c r="D499" s="152"/>
      <c r="E499" s="152"/>
      <c r="F499" s="152"/>
      <c r="G499" s="152"/>
      <c r="H499" s="152"/>
      <c r="I499" s="152"/>
      <c r="J499" s="152"/>
    </row>
    <row r="500" spans="3:10" x14ac:dyDescent="0.25">
      <c r="C500" s="152"/>
      <c r="D500" s="152"/>
      <c r="E500" s="152"/>
      <c r="F500" s="152"/>
      <c r="G500" s="152"/>
      <c r="H500" s="152"/>
      <c r="I500" s="152"/>
      <c r="J500" s="152"/>
    </row>
    <row r="501" spans="3:10" x14ac:dyDescent="0.25">
      <c r="C501" s="152"/>
      <c r="D501" s="152"/>
      <c r="E501" s="152"/>
      <c r="F501" s="152"/>
      <c r="G501" s="152"/>
      <c r="H501" s="152"/>
      <c r="I501" s="152"/>
      <c r="J501" s="152"/>
    </row>
    <row r="502" spans="3:10" x14ac:dyDescent="0.25">
      <c r="C502" s="152"/>
      <c r="D502" s="152"/>
      <c r="E502" s="152"/>
      <c r="F502" s="152"/>
      <c r="G502" s="152"/>
      <c r="H502" s="152"/>
      <c r="I502" s="152"/>
      <c r="J502" s="152"/>
    </row>
    <row r="503" spans="3:10" x14ac:dyDescent="0.25">
      <c r="C503" s="152"/>
      <c r="D503" s="152"/>
      <c r="E503" s="152"/>
      <c r="F503" s="152"/>
      <c r="G503" s="152"/>
      <c r="H503" s="152"/>
      <c r="I503" s="152"/>
      <c r="J503" s="152"/>
    </row>
    <row r="504" spans="3:10" x14ac:dyDescent="0.25">
      <c r="C504" s="152"/>
      <c r="D504" s="152"/>
      <c r="E504" s="152"/>
      <c r="F504" s="152"/>
      <c r="G504" s="152"/>
      <c r="H504" s="152"/>
      <c r="I504" s="152"/>
      <c r="J504" s="152"/>
    </row>
    <row r="505" spans="3:10" x14ac:dyDescent="0.25">
      <c r="C505" s="152"/>
      <c r="D505" s="152"/>
      <c r="E505" s="152"/>
      <c r="F505" s="152"/>
      <c r="G505" s="152"/>
      <c r="H505" s="152"/>
      <c r="I505" s="152"/>
      <c r="J505" s="152"/>
    </row>
    <row r="506" spans="3:10" x14ac:dyDescent="0.25">
      <c r="C506" s="152"/>
      <c r="D506" s="152"/>
      <c r="E506" s="152"/>
      <c r="F506" s="152"/>
      <c r="G506" s="152"/>
      <c r="H506" s="152"/>
      <c r="I506" s="152"/>
      <c r="J506" s="152"/>
    </row>
    <row r="507" spans="3:10" x14ac:dyDescent="0.25">
      <c r="C507" s="152"/>
      <c r="D507" s="152"/>
      <c r="E507" s="152"/>
      <c r="F507" s="152"/>
      <c r="G507" s="152"/>
      <c r="H507" s="152"/>
      <c r="I507" s="152"/>
      <c r="J507" s="152"/>
    </row>
    <row r="508" spans="3:10" x14ac:dyDescent="0.25">
      <c r="C508" s="152"/>
      <c r="D508" s="152"/>
      <c r="E508" s="152"/>
      <c r="F508" s="152"/>
      <c r="G508" s="152"/>
      <c r="H508" s="152"/>
      <c r="I508" s="152"/>
      <c r="J508" s="152"/>
    </row>
    <row r="509" spans="3:10" x14ac:dyDescent="0.25">
      <c r="C509" s="152"/>
      <c r="D509" s="152"/>
      <c r="E509" s="152"/>
      <c r="F509" s="152"/>
      <c r="G509" s="152"/>
      <c r="H509" s="152"/>
      <c r="I509" s="152"/>
      <c r="J509" s="152"/>
    </row>
    <row r="510" spans="3:10" x14ac:dyDescent="0.25">
      <c r="C510" s="152"/>
      <c r="D510" s="152"/>
      <c r="E510" s="152"/>
      <c r="F510" s="152"/>
      <c r="G510" s="152"/>
      <c r="H510" s="152"/>
      <c r="I510" s="152"/>
      <c r="J510" s="152"/>
    </row>
    <row r="511" spans="3:10" x14ac:dyDescent="0.25">
      <c r="C511" s="152"/>
      <c r="D511" s="152"/>
      <c r="E511" s="152"/>
      <c r="F511" s="152"/>
      <c r="G511" s="152"/>
      <c r="H511" s="152"/>
      <c r="I511" s="152"/>
      <c r="J511" s="152"/>
    </row>
    <row r="512" spans="3:10" x14ac:dyDescent="0.25">
      <c r="C512" s="152"/>
      <c r="D512" s="152"/>
      <c r="E512" s="152"/>
      <c r="F512" s="152"/>
      <c r="G512" s="152"/>
      <c r="H512" s="152"/>
      <c r="I512" s="152"/>
      <c r="J512" s="152"/>
    </row>
    <row r="513" spans="3:10" x14ac:dyDescent="0.25">
      <c r="C513" s="152"/>
      <c r="D513" s="152"/>
      <c r="E513" s="152"/>
      <c r="F513" s="152"/>
      <c r="G513" s="152"/>
      <c r="H513" s="152"/>
      <c r="I513" s="152"/>
      <c r="J513" s="152"/>
    </row>
    <row r="514" spans="3:10" x14ac:dyDescent="0.25">
      <c r="C514" s="152"/>
      <c r="D514" s="152"/>
      <c r="E514" s="152"/>
      <c r="F514" s="152"/>
      <c r="G514" s="152"/>
      <c r="H514" s="152"/>
      <c r="I514" s="152"/>
      <c r="J514" s="152"/>
    </row>
    <row r="515" spans="3:10" x14ac:dyDescent="0.25">
      <c r="C515" s="152"/>
      <c r="D515" s="152"/>
      <c r="E515" s="152"/>
      <c r="F515" s="152"/>
      <c r="G515" s="152"/>
      <c r="H515" s="152"/>
      <c r="I515" s="152"/>
      <c r="J515" s="152"/>
    </row>
    <row r="516" spans="3:10" x14ac:dyDescent="0.25">
      <c r="C516" s="152"/>
      <c r="D516" s="152"/>
      <c r="E516" s="152"/>
      <c r="F516" s="152"/>
      <c r="G516" s="152"/>
      <c r="H516" s="152"/>
      <c r="I516" s="152"/>
      <c r="J516" s="152"/>
    </row>
    <row r="517" spans="3:10" x14ac:dyDescent="0.25">
      <c r="C517" s="152"/>
      <c r="D517" s="152"/>
      <c r="E517" s="152"/>
      <c r="F517" s="152"/>
      <c r="G517" s="152"/>
      <c r="H517" s="152"/>
      <c r="I517" s="152"/>
      <c r="J517" s="152"/>
    </row>
    <row r="518" spans="3:10" x14ac:dyDescent="0.25">
      <c r="C518" s="152"/>
      <c r="D518" s="152"/>
      <c r="E518" s="152"/>
      <c r="F518" s="152"/>
      <c r="G518" s="152"/>
      <c r="H518" s="152"/>
      <c r="I518" s="152"/>
      <c r="J518" s="152"/>
    </row>
    <row r="519" spans="3:10" x14ac:dyDescent="0.25">
      <c r="C519" s="152"/>
      <c r="D519" s="152"/>
      <c r="E519" s="152"/>
      <c r="F519" s="152"/>
      <c r="G519" s="152"/>
      <c r="H519" s="152"/>
      <c r="I519" s="152"/>
      <c r="J519" s="152"/>
    </row>
    <row r="520" spans="3:10" x14ac:dyDescent="0.25">
      <c r="C520" s="152"/>
      <c r="D520" s="152"/>
      <c r="E520" s="152"/>
      <c r="F520" s="152"/>
      <c r="G520" s="152"/>
      <c r="H520" s="152"/>
      <c r="I520" s="152"/>
      <c r="J520" s="152"/>
    </row>
    <row r="521" spans="3:10" x14ac:dyDescent="0.25">
      <c r="C521" s="152"/>
      <c r="D521" s="152"/>
      <c r="E521" s="152"/>
      <c r="F521" s="152"/>
      <c r="G521" s="152"/>
      <c r="H521" s="152"/>
      <c r="I521" s="152"/>
      <c r="J521" s="152"/>
    </row>
    <row r="522" spans="3:10" x14ac:dyDescent="0.25">
      <c r="C522" s="152"/>
      <c r="D522" s="152"/>
      <c r="E522" s="152"/>
      <c r="F522" s="152"/>
      <c r="G522" s="152"/>
      <c r="H522" s="152"/>
      <c r="I522" s="152"/>
      <c r="J522" s="152"/>
    </row>
    <row r="523" spans="3:10" x14ac:dyDescent="0.25">
      <c r="C523" s="152"/>
      <c r="D523" s="152"/>
      <c r="E523" s="152"/>
      <c r="F523" s="152"/>
      <c r="G523" s="152"/>
      <c r="H523" s="152"/>
      <c r="I523" s="152"/>
      <c r="J523" s="152"/>
    </row>
    <row r="524" spans="3:10" x14ac:dyDescent="0.25">
      <c r="C524" s="152"/>
      <c r="D524" s="152"/>
      <c r="E524" s="152"/>
      <c r="F524" s="152"/>
      <c r="G524" s="152"/>
      <c r="H524" s="152"/>
      <c r="I524" s="152"/>
      <c r="J524" s="152"/>
    </row>
    <row r="525" spans="3:10" x14ac:dyDescent="0.25">
      <c r="C525" s="152"/>
      <c r="D525" s="152"/>
      <c r="E525" s="152"/>
      <c r="F525" s="152"/>
      <c r="G525" s="152"/>
      <c r="H525" s="152"/>
      <c r="I525" s="152"/>
      <c r="J525" s="152"/>
    </row>
    <row r="526" spans="3:10" x14ac:dyDescent="0.25">
      <c r="C526" s="152"/>
      <c r="D526" s="152"/>
      <c r="E526" s="152"/>
      <c r="F526" s="152"/>
      <c r="G526" s="152"/>
      <c r="H526" s="152"/>
      <c r="I526" s="152"/>
      <c r="J526" s="152"/>
    </row>
    <row r="527" spans="3:10" x14ac:dyDescent="0.25">
      <c r="C527" s="152"/>
      <c r="D527" s="152"/>
      <c r="E527" s="152"/>
      <c r="F527" s="152"/>
      <c r="G527" s="152"/>
      <c r="H527" s="152"/>
      <c r="I527" s="152"/>
      <c r="J527" s="152"/>
    </row>
    <row r="528" spans="3:10" x14ac:dyDescent="0.25">
      <c r="C528" s="152"/>
      <c r="D528" s="152"/>
      <c r="E528" s="152"/>
      <c r="F528" s="152"/>
      <c r="G528" s="152"/>
      <c r="H528" s="152"/>
      <c r="I528" s="152"/>
      <c r="J528" s="152"/>
    </row>
    <row r="529" spans="3:10" x14ac:dyDescent="0.25">
      <c r="C529" s="152"/>
      <c r="D529" s="152"/>
      <c r="E529" s="152"/>
      <c r="F529" s="152"/>
      <c r="G529" s="152"/>
      <c r="H529" s="152"/>
      <c r="I529" s="152"/>
      <c r="J529" s="152"/>
    </row>
    <row r="530" spans="3:10" x14ac:dyDescent="0.25">
      <c r="C530" s="152"/>
      <c r="D530" s="152"/>
      <c r="E530" s="152"/>
      <c r="F530" s="152"/>
      <c r="G530" s="152"/>
      <c r="H530" s="152"/>
      <c r="I530" s="152"/>
      <c r="J530" s="152"/>
    </row>
    <row r="531" spans="3:10" x14ac:dyDescent="0.25">
      <c r="C531" s="152"/>
      <c r="D531" s="152"/>
      <c r="E531" s="152"/>
      <c r="F531" s="152"/>
      <c r="G531" s="152"/>
      <c r="H531" s="152"/>
      <c r="I531" s="152"/>
      <c r="J531" s="152"/>
    </row>
    <row r="532" spans="3:10" x14ac:dyDescent="0.25">
      <c r="C532" s="152"/>
      <c r="D532" s="152"/>
      <c r="E532" s="152"/>
      <c r="F532" s="152"/>
      <c r="G532" s="152"/>
      <c r="H532" s="152"/>
      <c r="I532" s="152"/>
      <c r="J532" s="152"/>
    </row>
    <row r="533" spans="3:10" x14ac:dyDescent="0.25">
      <c r="C533" s="152"/>
      <c r="D533" s="152"/>
      <c r="E533" s="152"/>
      <c r="F533" s="152"/>
      <c r="G533" s="152"/>
      <c r="H533" s="152"/>
      <c r="I533" s="152"/>
      <c r="J533" s="152"/>
    </row>
    <row r="534" spans="3:10" x14ac:dyDescent="0.25">
      <c r="C534" s="152"/>
      <c r="D534" s="152"/>
      <c r="E534" s="152"/>
      <c r="F534" s="152"/>
      <c r="G534" s="152"/>
      <c r="H534" s="152"/>
      <c r="I534" s="152"/>
      <c r="J534" s="152"/>
    </row>
    <row r="535" spans="3:10" x14ac:dyDescent="0.25">
      <c r="C535" s="152"/>
      <c r="D535" s="152"/>
      <c r="E535" s="152"/>
      <c r="F535" s="152"/>
      <c r="G535" s="152"/>
      <c r="H535" s="152"/>
      <c r="I535" s="152"/>
      <c r="J535" s="152"/>
    </row>
    <row r="536" spans="3:10" x14ac:dyDescent="0.25">
      <c r="C536" s="152"/>
      <c r="D536" s="152"/>
      <c r="E536" s="152"/>
      <c r="F536" s="152"/>
      <c r="G536" s="152"/>
      <c r="H536" s="152"/>
      <c r="I536" s="152"/>
      <c r="J536" s="152"/>
    </row>
    <row r="537" spans="3:10" x14ac:dyDescent="0.25">
      <c r="C537" s="152"/>
      <c r="D537" s="152"/>
      <c r="E537" s="152"/>
      <c r="F537" s="152"/>
      <c r="G537" s="152"/>
      <c r="H537" s="152"/>
      <c r="I537" s="152"/>
      <c r="J537" s="152"/>
    </row>
    <row r="538" spans="3:10" x14ac:dyDescent="0.25">
      <c r="C538" s="152"/>
      <c r="D538" s="152"/>
      <c r="E538" s="152"/>
      <c r="F538" s="152"/>
      <c r="G538" s="152"/>
      <c r="H538" s="152"/>
      <c r="I538" s="152"/>
      <c r="J538" s="152"/>
    </row>
    <row r="539" spans="3:10" x14ac:dyDescent="0.25">
      <c r="C539" s="152"/>
      <c r="D539" s="152"/>
      <c r="E539" s="152"/>
      <c r="F539" s="152"/>
      <c r="G539" s="152"/>
      <c r="H539" s="152"/>
      <c r="I539" s="152"/>
      <c r="J539" s="152"/>
    </row>
    <row r="540" spans="3:10" x14ac:dyDescent="0.25">
      <c r="C540" s="152"/>
      <c r="D540" s="152"/>
      <c r="E540" s="152"/>
      <c r="F540" s="152"/>
      <c r="G540" s="152"/>
      <c r="H540" s="152"/>
      <c r="I540" s="152"/>
      <c r="J540" s="152"/>
    </row>
    <row r="541" spans="3:10" x14ac:dyDescent="0.25">
      <c r="C541" s="152"/>
      <c r="D541" s="152"/>
      <c r="E541" s="152"/>
      <c r="F541" s="152"/>
      <c r="G541" s="152"/>
      <c r="H541" s="152"/>
      <c r="I541" s="152"/>
      <c r="J541" s="152"/>
    </row>
    <row r="542" spans="3:10" x14ac:dyDescent="0.25">
      <c r="C542" s="152"/>
      <c r="D542" s="152"/>
      <c r="E542" s="152"/>
      <c r="F542" s="152"/>
      <c r="G542" s="152"/>
      <c r="H542" s="152"/>
      <c r="I542" s="152"/>
      <c r="J542" s="152"/>
    </row>
    <row r="543" spans="3:10" x14ac:dyDescent="0.25">
      <c r="C543" s="152"/>
      <c r="D543" s="152"/>
      <c r="E543" s="152"/>
      <c r="F543" s="152"/>
      <c r="G543" s="152"/>
      <c r="H543" s="152"/>
      <c r="I543" s="152"/>
      <c r="J543" s="152"/>
    </row>
    <row r="544" spans="3:10" x14ac:dyDescent="0.25">
      <c r="C544" s="152"/>
      <c r="D544" s="152"/>
      <c r="E544" s="152"/>
      <c r="F544" s="152"/>
      <c r="G544" s="152"/>
      <c r="H544" s="152"/>
      <c r="I544" s="152"/>
      <c r="J544" s="152"/>
    </row>
    <row r="545" spans="3:10" x14ac:dyDescent="0.25">
      <c r="C545" s="152"/>
      <c r="D545" s="152"/>
      <c r="E545" s="152"/>
      <c r="F545" s="152"/>
      <c r="G545" s="152"/>
      <c r="H545" s="152"/>
      <c r="I545" s="152"/>
      <c r="J545" s="152"/>
    </row>
    <row r="546" spans="3:10" x14ac:dyDescent="0.25">
      <c r="C546" s="152"/>
      <c r="D546" s="152"/>
      <c r="E546" s="152"/>
      <c r="F546" s="152"/>
      <c r="G546" s="152"/>
      <c r="H546" s="152"/>
      <c r="I546" s="152"/>
      <c r="J546" s="152"/>
    </row>
    <row r="547" spans="3:10" x14ac:dyDescent="0.25">
      <c r="C547" s="152"/>
      <c r="D547" s="152"/>
      <c r="E547" s="152"/>
      <c r="F547" s="152"/>
      <c r="G547" s="152"/>
      <c r="H547" s="152"/>
      <c r="I547" s="152"/>
      <c r="J547" s="152"/>
    </row>
    <row r="548" spans="3:10" x14ac:dyDescent="0.25">
      <c r="C548" s="152"/>
      <c r="D548" s="152"/>
      <c r="E548" s="152"/>
      <c r="F548" s="152"/>
      <c r="G548" s="152"/>
      <c r="H548" s="152"/>
      <c r="I548" s="152"/>
      <c r="J548" s="152"/>
    </row>
    <row r="549" spans="3:10" x14ac:dyDescent="0.25">
      <c r="C549" s="152"/>
      <c r="D549" s="152"/>
      <c r="E549" s="152"/>
      <c r="F549" s="152"/>
      <c r="G549" s="152"/>
      <c r="H549" s="152"/>
      <c r="I549" s="152"/>
      <c r="J549" s="152"/>
    </row>
    <row r="550" spans="3:10" x14ac:dyDescent="0.25">
      <c r="C550" s="152"/>
      <c r="D550" s="152"/>
      <c r="E550" s="152"/>
      <c r="F550" s="152"/>
      <c r="G550" s="152"/>
      <c r="H550" s="152"/>
      <c r="I550" s="152"/>
      <c r="J550" s="152"/>
    </row>
    <row r="551" spans="3:10" x14ac:dyDescent="0.25">
      <c r="C551" s="152"/>
      <c r="D551" s="152"/>
      <c r="E551" s="152"/>
      <c r="F551" s="152"/>
      <c r="G551" s="152"/>
      <c r="H551" s="152"/>
      <c r="I551" s="152"/>
      <c r="J551" s="152"/>
    </row>
    <row r="552" spans="3:10" x14ac:dyDescent="0.25">
      <c r="C552" s="152"/>
      <c r="D552" s="152"/>
      <c r="E552" s="152"/>
      <c r="F552" s="152"/>
      <c r="G552" s="152"/>
      <c r="H552" s="152"/>
      <c r="I552" s="152"/>
      <c r="J552" s="152"/>
    </row>
    <row r="553" spans="3:10" x14ac:dyDescent="0.25">
      <c r="C553" s="152"/>
      <c r="D553" s="152"/>
      <c r="E553" s="152"/>
      <c r="F553" s="152"/>
      <c r="G553" s="152"/>
      <c r="H553" s="152"/>
      <c r="I553" s="152"/>
      <c r="J553" s="152"/>
    </row>
    <row r="554" spans="3:10" x14ac:dyDescent="0.25">
      <c r="C554" s="152"/>
      <c r="D554" s="152"/>
      <c r="E554" s="152"/>
      <c r="F554" s="152"/>
      <c r="G554" s="152"/>
      <c r="H554" s="152"/>
      <c r="I554" s="152"/>
      <c r="J554" s="152"/>
    </row>
    <row r="555" spans="3:10" x14ac:dyDescent="0.25">
      <c r="C555" s="152"/>
      <c r="D555" s="152"/>
      <c r="E555" s="152"/>
      <c r="F555" s="152"/>
      <c r="G555" s="152"/>
      <c r="H555" s="152"/>
      <c r="I555" s="152"/>
      <c r="J555" s="152"/>
    </row>
    <row r="556" spans="3:10" x14ac:dyDescent="0.25">
      <c r="C556" s="152"/>
      <c r="D556" s="152"/>
      <c r="E556" s="152"/>
      <c r="F556" s="152"/>
      <c r="G556" s="152"/>
      <c r="H556" s="152"/>
      <c r="I556" s="152"/>
      <c r="J556" s="152"/>
    </row>
    <row r="557" spans="3:10" x14ac:dyDescent="0.25">
      <c r="C557" s="152"/>
      <c r="D557" s="152"/>
      <c r="E557" s="152"/>
      <c r="F557" s="152"/>
      <c r="G557" s="152"/>
      <c r="H557" s="152"/>
      <c r="I557" s="152"/>
      <c r="J557" s="152"/>
    </row>
    <row r="558" spans="3:10" x14ac:dyDescent="0.25">
      <c r="C558" s="152"/>
      <c r="D558" s="152"/>
      <c r="E558" s="152"/>
      <c r="F558" s="152"/>
      <c r="G558" s="152"/>
      <c r="H558" s="152"/>
      <c r="I558" s="152"/>
      <c r="J558" s="152"/>
    </row>
    <row r="559" spans="3:10" x14ac:dyDescent="0.25">
      <c r="C559" s="152"/>
      <c r="D559" s="152"/>
      <c r="E559" s="152"/>
      <c r="F559" s="152"/>
      <c r="G559" s="152"/>
      <c r="H559" s="152"/>
      <c r="I559" s="152"/>
      <c r="J559" s="152"/>
    </row>
    <row r="560" spans="3:10" x14ac:dyDescent="0.25">
      <c r="C560" s="152"/>
      <c r="D560" s="152"/>
      <c r="E560" s="152"/>
      <c r="F560" s="152"/>
      <c r="G560" s="152"/>
      <c r="H560" s="152"/>
      <c r="I560" s="152"/>
      <c r="J560" s="152"/>
    </row>
    <row r="561" spans="3:10" x14ac:dyDescent="0.25">
      <c r="C561" s="152"/>
      <c r="D561" s="152"/>
      <c r="E561" s="152"/>
      <c r="F561" s="152"/>
      <c r="G561" s="152"/>
      <c r="H561" s="152"/>
      <c r="I561" s="152"/>
      <c r="J561" s="152"/>
    </row>
    <row r="562" spans="3:10" x14ac:dyDescent="0.25">
      <c r="C562" s="152"/>
      <c r="D562" s="152"/>
      <c r="E562" s="152"/>
      <c r="F562" s="152"/>
      <c r="G562" s="152"/>
      <c r="H562" s="152"/>
      <c r="I562" s="152"/>
      <c r="J562" s="152"/>
    </row>
    <row r="563" spans="3:10" x14ac:dyDescent="0.25">
      <c r="C563" s="152"/>
      <c r="D563" s="152"/>
      <c r="E563" s="152"/>
      <c r="F563" s="152"/>
      <c r="G563" s="152"/>
      <c r="H563" s="152"/>
      <c r="I563" s="152"/>
      <c r="J563" s="152"/>
    </row>
    <row r="564" spans="3:10" x14ac:dyDescent="0.25">
      <c r="C564" s="152"/>
      <c r="D564" s="152"/>
      <c r="E564" s="152"/>
      <c r="F564" s="152"/>
      <c r="G564" s="152"/>
      <c r="H564" s="152"/>
      <c r="I564" s="152"/>
      <c r="J564" s="152"/>
    </row>
    <row r="565" spans="3:10" x14ac:dyDescent="0.25">
      <c r="C565" s="152"/>
      <c r="D565" s="152"/>
      <c r="E565" s="152"/>
      <c r="F565" s="152"/>
      <c r="G565" s="152"/>
      <c r="H565" s="152"/>
      <c r="I565" s="152"/>
      <c r="J565" s="152"/>
    </row>
    <row r="566" spans="3:10" x14ac:dyDescent="0.25">
      <c r="C566" s="152"/>
      <c r="D566" s="152"/>
      <c r="E566" s="152"/>
      <c r="F566" s="152"/>
      <c r="G566" s="152"/>
      <c r="H566" s="152"/>
      <c r="I566" s="152"/>
      <c r="J566" s="152"/>
    </row>
    <row r="567" spans="3:10" x14ac:dyDescent="0.25">
      <c r="C567" s="152"/>
      <c r="D567" s="152"/>
      <c r="E567" s="152"/>
      <c r="F567" s="152"/>
      <c r="G567" s="152"/>
      <c r="H567" s="152"/>
      <c r="I567" s="152"/>
      <c r="J567" s="152"/>
    </row>
    <row r="568" spans="3:10" x14ac:dyDescent="0.25">
      <c r="C568" s="152"/>
      <c r="D568" s="152"/>
      <c r="E568" s="152"/>
      <c r="F568" s="152"/>
      <c r="G568" s="152"/>
      <c r="H568" s="152"/>
      <c r="I568" s="152"/>
      <c r="J568" s="152"/>
    </row>
    <row r="569" spans="3:10" x14ac:dyDescent="0.25">
      <c r="C569" s="152"/>
      <c r="D569" s="152"/>
      <c r="E569" s="152"/>
      <c r="F569" s="152"/>
      <c r="G569" s="152"/>
      <c r="H569" s="152"/>
      <c r="I569" s="152"/>
      <c r="J569" s="152"/>
    </row>
    <row r="570" spans="3:10" x14ac:dyDescent="0.25">
      <c r="C570" s="152"/>
      <c r="D570" s="152"/>
      <c r="E570" s="152"/>
      <c r="F570" s="152"/>
      <c r="G570" s="152"/>
      <c r="H570" s="152"/>
      <c r="I570" s="152"/>
      <c r="J570" s="152"/>
    </row>
    <row r="571" spans="3:10" x14ac:dyDescent="0.25">
      <c r="C571" s="152"/>
      <c r="D571" s="152"/>
      <c r="E571" s="152"/>
      <c r="F571" s="152"/>
      <c r="G571" s="152"/>
      <c r="H571" s="152"/>
      <c r="I571" s="152"/>
      <c r="J571" s="152"/>
    </row>
    <row r="572" spans="3:10" x14ac:dyDescent="0.25">
      <c r="I572" s="152"/>
      <c r="J572" s="152"/>
    </row>
    <row r="573" spans="3:10" x14ac:dyDescent="0.25">
      <c r="I573" s="152"/>
      <c r="J573" s="152"/>
    </row>
    <row r="574" spans="3:10" x14ac:dyDescent="0.25">
      <c r="I574" s="152"/>
      <c r="J574" s="152"/>
    </row>
    <row r="575" spans="3:10" x14ac:dyDescent="0.25">
      <c r="I575" s="152"/>
      <c r="J575" s="152"/>
    </row>
    <row r="576" spans="3:10" x14ac:dyDescent="0.25">
      <c r="I576" s="152"/>
      <c r="J576" s="152"/>
    </row>
    <row r="577" spans="9:10" x14ac:dyDescent="0.25">
      <c r="I577" s="152"/>
      <c r="J577" s="152"/>
    </row>
    <row r="578" spans="9:10" x14ac:dyDescent="0.25">
      <c r="I578" s="152"/>
      <c r="J578" s="152"/>
    </row>
    <row r="579" spans="9:10" x14ac:dyDescent="0.25">
      <c r="I579" s="152"/>
      <c r="J579" s="152"/>
    </row>
    <row r="580" spans="9:10" x14ac:dyDescent="0.25">
      <c r="I580" s="152"/>
      <c r="J580" s="152"/>
    </row>
    <row r="581" spans="9:10" x14ac:dyDescent="0.25">
      <c r="I581" s="152"/>
      <c r="J581" s="152"/>
    </row>
    <row r="582" spans="9:10" x14ac:dyDescent="0.25">
      <c r="I582" s="152"/>
      <c r="J582" s="152"/>
    </row>
    <row r="583" spans="9:10" x14ac:dyDescent="0.25">
      <c r="I583" s="152"/>
      <c r="J583" s="152"/>
    </row>
    <row r="584" spans="9:10" x14ac:dyDescent="0.25">
      <c r="I584" s="152"/>
      <c r="J584" s="152"/>
    </row>
    <row r="585" spans="9:10" x14ac:dyDescent="0.25">
      <c r="I585" s="152"/>
      <c r="J585" s="152"/>
    </row>
    <row r="586" spans="9:10" x14ac:dyDescent="0.25">
      <c r="I586" s="152"/>
      <c r="J586" s="152"/>
    </row>
    <row r="587" spans="9:10" x14ac:dyDescent="0.25">
      <c r="I587" s="152"/>
      <c r="J587" s="152"/>
    </row>
    <row r="588" spans="9:10" x14ac:dyDescent="0.25">
      <c r="I588" s="152"/>
      <c r="J588" s="152"/>
    </row>
    <row r="589" spans="9:10" x14ac:dyDescent="0.25">
      <c r="I589" s="152"/>
      <c r="J589" s="152"/>
    </row>
    <row r="590" spans="9:10" x14ac:dyDescent="0.25">
      <c r="I590" s="152"/>
      <c r="J590" s="152"/>
    </row>
    <row r="591" spans="9:10" x14ac:dyDescent="0.25">
      <c r="I591" s="152"/>
      <c r="J591" s="152"/>
    </row>
    <row r="592" spans="9:10" x14ac:dyDescent="0.25">
      <c r="I592" s="152"/>
      <c r="J592" s="152"/>
    </row>
    <row r="593" spans="9:10" x14ac:dyDescent="0.25">
      <c r="I593" s="152"/>
      <c r="J593" s="152"/>
    </row>
    <row r="594" spans="9:10" x14ac:dyDescent="0.25">
      <c r="I594" s="152"/>
      <c r="J594" s="152"/>
    </row>
    <row r="595" spans="9:10" x14ac:dyDescent="0.25">
      <c r="I595" s="152"/>
      <c r="J595" s="152"/>
    </row>
    <row r="596" spans="9:10" x14ac:dyDescent="0.25">
      <c r="I596" s="152"/>
      <c r="J596" s="152"/>
    </row>
    <row r="597" spans="9:10" x14ac:dyDescent="0.25">
      <c r="I597" s="152"/>
      <c r="J597" s="152"/>
    </row>
    <row r="598" spans="9:10" x14ac:dyDescent="0.25">
      <c r="I598" s="152"/>
      <c r="J598" s="152"/>
    </row>
    <row r="599" spans="9:10" x14ac:dyDescent="0.25">
      <c r="I599" s="152"/>
      <c r="J599" s="152"/>
    </row>
    <row r="600" spans="9:10" x14ac:dyDescent="0.25">
      <c r="I600" s="152"/>
      <c r="J600" s="152"/>
    </row>
    <row r="601" spans="9:10" x14ac:dyDescent="0.25">
      <c r="I601" s="152"/>
      <c r="J601" s="152"/>
    </row>
    <row r="602" spans="9:10" x14ac:dyDescent="0.25">
      <c r="I602" s="152"/>
      <c r="J602" s="152"/>
    </row>
    <row r="603" spans="9:10" x14ac:dyDescent="0.25">
      <c r="I603" s="152"/>
      <c r="J603" s="152"/>
    </row>
    <row r="604" spans="9:10" x14ac:dyDescent="0.25">
      <c r="I604" s="152"/>
      <c r="J604" s="152"/>
    </row>
    <row r="605" spans="9:10" x14ac:dyDescent="0.25">
      <c r="I605" s="152"/>
      <c r="J605" s="152"/>
    </row>
    <row r="606" spans="9:10" x14ac:dyDescent="0.25">
      <c r="I606" s="152"/>
      <c r="J606" s="152"/>
    </row>
    <row r="607" spans="9:10" x14ac:dyDescent="0.25">
      <c r="I607" s="152"/>
      <c r="J607" s="152"/>
    </row>
    <row r="608" spans="9:10" x14ac:dyDescent="0.25">
      <c r="I608" s="152"/>
      <c r="J608" s="152"/>
    </row>
    <row r="609" spans="9:10" x14ac:dyDescent="0.25">
      <c r="I609" s="152"/>
      <c r="J609" s="152"/>
    </row>
    <row r="610" spans="9:10" x14ac:dyDescent="0.25">
      <c r="I610" s="152"/>
      <c r="J610" s="152"/>
    </row>
    <row r="611" spans="9:10" x14ac:dyDescent="0.25">
      <c r="I611" s="152"/>
      <c r="J611" s="152"/>
    </row>
    <row r="612" spans="9:10" x14ac:dyDescent="0.25">
      <c r="I612" s="152"/>
      <c r="J612" s="152"/>
    </row>
    <row r="613" spans="9:10" x14ac:dyDescent="0.25">
      <c r="I613" s="152"/>
      <c r="J613" s="152"/>
    </row>
    <row r="614" spans="9:10" x14ac:dyDescent="0.25">
      <c r="I614" s="152"/>
      <c r="J614" s="152"/>
    </row>
    <row r="615" spans="9:10" x14ac:dyDescent="0.25">
      <c r="I615" s="152"/>
      <c r="J615" s="152"/>
    </row>
    <row r="616" spans="9:10" x14ac:dyDescent="0.25">
      <c r="I616" s="152"/>
      <c r="J616" s="152"/>
    </row>
    <row r="617" spans="9:10" x14ac:dyDescent="0.25">
      <c r="I617" s="152"/>
      <c r="J617" s="152"/>
    </row>
    <row r="618" spans="9:10" x14ac:dyDescent="0.25">
      <c r="I618" s="152"/>
      <c r="J618" s="152"/>
    </row>
    <row r="619" spans="9:10" x14ac:dyDescent="0.25">
      <c r="I619" s="152"/>
      <c r="J619" s="152"/>
    </row>
    <row r="620" spans="9:10" x14ac:dyDescent="0.25">
      <c r="I620" s="152"/>
      <c r="J620" s="152"/>
    </row>
    <row r="621" spans="9:10" x14ac:dyDescent="0.25">
      <c r="I621" s="152"/>
      <c r="J621" s="152"/>
    </row>
    <row r="622" spans="9:10" x14ac:dyDescent="0.25">
      <c r="I622" s="152"/>
      <c r="J622" s="152"/>
    </row>
    <row r="623" spans="9:10" x14ac:dyDescent="0.25">
      <c r="I623" s="152"/>
      <c r="J623" s="152"/>
    </row>
    <row r="624" spans="9:10" x14ac:dyDescent="0.25">
      <c r="I624" s="152"/>
      <c r="J624" s="152"/>
    </row>
    <row r="625" spans="9:10" x14ac:dyDescent="0.25">
      <c r="I625" s="152"/>
      <c r="J625" s="152"/>
    </row>
    <row r="626" spans="9:10" x14ac:dyDescent="0.25">
      <c r="I626" s="152"/>
      <c r="J626" s="152"/>
    </row>
    <row r="627" spans="9:10" x14ac:dyDescent="0.25">
      <c r="I627" s="152"/>
      <c r="J627" s="152"/>
    </row>
    <row r="628" spans="9:10" x14ac:dyDescent="0.25">
      <c r="I628" s="152"/>
      <c r="J628" s="152"/>
    </row>
    <row r="629" spans="9:10" x14ac:dyDescent="0.25">
      <c r="I629" s="152"/>
      <c r="J629" s="152"/>
    </row>
    <row r="630" spans="9:10" x14ac:dyDescent="0.25">
      <c r="I630" s="152"/>
      <c r="J630" s="152"/>
    </row>
    <row r="631" spans="9:10" x14ac:dyDescent="0.25">
      <c r="I631" s="152"/>
      <c r="J631" s="152"/>
    </row>
    <row r="632" spans="9:10" x14ac:dyDescent="0.25">
      <c r="I632" s="152"/>
      <c r="J632" s="152"/>
    </row>
    <row r="633" spans="9:10" x14ac:dyDescent="0.25">
      <c r="I633" s="152"/>
      <c r="J633" s="152"/>
    </row>
    <row r="634" spans="9:10" x14ac:dyDescent="0.25">
      <c r="I634" s="152"/>
      <c r="J634" s="152"/>
    </row>
    <row r="635" spans="9:10" x14ac:dyDescent="0.25">
      <c r="I635" s="152"/>
      <c r="J635" s="152"/>
    </row>
  </sheetData>
  <mergeCells count="130">
    <mergeCell ref="A416:A417"/>
    <mergeCell ref="B416:B417"/>
    <mergeCell ref="I1:J1"/>
    <mergeCell ref="A398:A407"/>
    <mergeCell ref="B398:B407"/>
    <mergeCell ref="A408:A410"/>
    <mergeCell ref="B408:B410"/>
    <mergeCell ref="A411:A414"/>
    <mergeCell ref="B411:B414"/>
    <mergeCell ref="A376:A380"/>
    <mergeCell ref="B376:B380"/>
    <mergeCell ref="A381:A388"/>
    <mergeCell ref="B381:B388"/>
    <mergeCell ref="A389:A397"/>
    <mergeCell ref="B389:B397"/>
    <mergeCell ref="A358:A365"/>
    <mergeCell ref="B358:B365"/>
    <mergeCell ref="A366:A370"/>
    <mergeCell ref="B366:B370"/>
    <mergeCell ref="A371:A375"/>
    <mergeCell ref="B371:B375"/>
    <mergeCell ref="A342:A344"/>
    <mergeCell ref="B342:B344"/>
    <mergeCell ref="A345:A347"/>
    <mergeCell ref="B345:B347"/>
    <mergeCell ref="A348:A357"/>
    <mergeCell ref="B348:B357"/>
    <mergeCell ref="A327:A330"/>
    <mergeCell ref="B327:B330"/>
    <mergeCell ref="A331:A333"/>
    <mergeCell ref="B331:B333"/>
    <mergeCell ref="A334:A341"/>
    <mergeCell ref="B334:B341"/>
    <mergeCell ref="A310:A315"/>
    <mergeCell ref="B310:B315"/>
    <mergeCell ref="A316:A321"/>
    <mergeCell ref="B316:B321"/>
    <mergeCell ref="A322:A326"/>
    <mergeCell ref="B322:B326"/>
    <mergeCell ref="A287:A294"/>
    <mergeCell ref="B287:B294"/>
    <mergeCell ref="A295:A303"/>
    <mergeCell ref="B295:B303"/>
    <mergeCell ref="A304:A309"/>
    <mergeCell ref="B304:B309"/>
    <mergeCell ref="A269:A278"/>
    <mergeCell ref="B269:B278"/>
    <mergeCell ref="A279:A281"/>
    <mergeCell ref="B279:B281"/>
    <mergeCell ref="A282:A286"/>
    <mergeCell ref="B282:B286"/>
    <mergeCell ref="A255:A259"/>
    <mergeCell ref="B255:B259"/>
    <mergeCell ref="A260:A263"/>
    <mergeCell ref="B260:B263"/>
    <mergeCell ref="A264:A268"/>
    <mergeCell ref="B264:B268"/>
    <mergeCell ref="A242:A246"/>
    <mergeCell ref="B242:B246"/>
    <mergeCell ref="A247:A249"/>
    <mergeCell ref="B247:B249"/>
    <mergeCell ref="A250:A254"/>
    <mergeCell ref="B250:B254"/>
    <mergeCell ref="A230:A232"/>
    <mergeCell ref="B230:B232"/>
    <mergeCell ref="A233:A236"/>
    <mergeCell ref="B233:B236"/>
    <mergeCell ref="A237:A241"/>
    <mergeCell ref="B237:B241"/>
    <mergeCell ref="A213:A220"/>
    <mergeCell ref="B213:B220"/>
    <mergeCell ref="A221:A224"/>
    <mergeCell ref="B221:B224"/>
    <mergeCell ref="A225:A229"/>
    <mergeCell ref="B225:B229"/>
    <mergeCell ref="A177:A186"/>
    <mergeCell ref="B177:B186"/>
    <mergeCell ref="A187:A192"/>
    <mergeCell ref="B187:B192"/>
    <mergeCell ref="A193:A212"/>
    <mergeCell ref="B193:B212"/>
    <mergeCell ref="A150:A156"/>
    <mergeCell ref="B150:B156"/>
    <mergeCell ref="A157:A170"/>
    <mergeCell ref="B157:B170"/>
    <mergeCell ref="A172:A176"/>
    <mergeCell ref="B172:B176"/>
    <mergeCell ref="A130:A135"/>
    <mergeCell ref="B130:B135"/>
    <mergeCell ref="A136:A141"/>
    <mergeCell ref="B136:B141"/>
    <mergeCell ref="A142:A149"/>
    <mergeCell ref="B142:B149"/>
    <mergeCell ref="A112:A122"/>
    <mergeCell ref="B112:B122"/>
    <mergeCell ref="A123:A124"/>
    <mergeCell ref="B123:B124"/>
    <mergeCell ref="A125:A129"/>
    <mergeCell ref="B125:B129"/>
    <mergeCell ref="A97:A98"/>
    <mergeCell ref="B97:B98"/>
    <mergeCell ref="A99:A105"/>
    <mergeCell ref="B99:B105"/>
    <mergeCell ref="A106:A111"/>
    <mergeCell ref="B106:B111"/>
    <mergeCell ref="A83:A87"/>
    <mergeCell ref="B83:B87"/>
    <mergeCell ref="A89:A92"/>
    <mergeCell ref="B89:B92"/>
    <mergeCell ref="A93:A96"/>
    <mergeCell ref="B93:B96"/>
    <mergeCell ref="A65:A68"/>
    <mergeCell ref="B65:B68"/>
    <mergeCell ref="A69:A70"/>
    <mergeCell ref="B69:B70"/>
    <mergeCell ref="A71:A82"/>
    <mergeCell ref="B71:B82"/>
    <mergeCell ref="A42:A54"/>
    <mergeCell ref="B42:B54"/>
    <mergeCell ref="A55:A56"/>
    <mergeCell ref="B55:B56"/>
    <mergeCell ref="A58:A64"/>
    <mergeCell ref="B58:B64"/>
    <mergeCell ref="B2:D2"/>
    <mergeCell ref="I2:J2"/>
    <mergeCell ref="B3:I3"/>
    <mergeCell ref="A6:A26"/>
    <mergeCell ref="B6:B26"/>
    <mergeCell ref="A27:A41"/>
    <mergeCell ref="B27:B41"/>
  </mergeCells>
  <pageMargins left="0.39370078740157483" right="0.39370078740157483" top="0.39370078740157483" bottom="0.39370078740157483" header="0.51181102362204722" footer="0.51181102362204722"/>
  <pageSetup paperSize="9" scale="57" fitToHeight="25" orientation="landscape" verticalDpi="0" r:id="rId1"/>
  <headerFooter alignWithMargins="0"/>
  <rowBreaks count="1" manualBreakCount="1">
    <brk id="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2"/>
  <sheetViews>
    <sheetView view="pageBreakPreview" zoomScale="124" zoomScaleNormal="100" zoomScaleSheetLayoutView="124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I695" sqref="AI695"/>
    </sheetView>
  </sheetViews>
  <sheetFormatPr defaultRowHeight="15" x14ac:dyDescent="0.25"/>
  <cols>
    <col min="1" max="1" width="4.42578125" style="57" customWidth="1"/>
    <col min="2" max="2" width="26" style="66" customWidth="1"/>
    <col min="3" max="3" width="14.28515625" style="38" customWidth="1"/>
    <col min="4" max="4" width="13.5703125" style="86" customWidth="1"/>
    <col min="5" max="5" width="8.28515625" style="38" customWidth="1"/>
    <col min="6" max="6" width="8.42578125" style="38" customWidth="1"/>
    <col min="7" max="7" width="16.28515625" style="68" customWidth="1"/>
    <col min="8" max="8" width="14.42578125" style="68" customWidth="1"/>
    <col min="9" max="9" width="15.7109375" style="53" customWidth="1"/>
    <col min="10" max="16384" width="9.140625" style="38"/>
  </cols>
  <sheetData>
    <row r="1" spans="1:9" ht="73.5" customHeight="1" x14ac:dyDescent="0.25">
      <c r="G1" s="103" t="s">
        <v>1021</v>
      </c>
      <c r="H1" s="104"/>
      <c r="I1" s="104"/>
    </row>
    <row r="2" spans="1:9" ht="68.25" customHeight="1" x14ac:dyDescent="0.2">
      <c r="A2" s="38"/>
      <c r="B2" s="38"/>
      <c r="D2" s="67"/>
      <c r="G2" s="95" t="s">
        <v>202</v>
      </c>
      <c r="H2" s="95"/>
      <c r="I2" s="95"/>
    </row>
    <row r="3" spans="1:9" ht="39" customHeight="1" x14ac:dyDescent="0.2">
      <c r="A3" s="96" t="s">
        <v>203</v>
      </c>
      <c r="B3" s="96"/>
      <c r="C3" s="96"/>
      <c r="D3" s="96"/>
      <c r="E3" s="96"/>
      <c r="F3" s="96"/>
      <c r="G3" s="96"/>
      <c r="H3" s="96"/>
      <c r="I3" s="96"/>
    </row>
    <row r="4" spans="1:9" ht="12.75" x14ac:dyDescent="0.2">
      <c r="A4" s="38"/>
      <c r="B4" s="38"/>
      <c r="D4" s="67"/>
    </row>
    <row r="5" spans="1:9" ht="76.5" x14ac:dyDescent="0.2">
      <c r="A5" s="39" t="s">
        <v>204</v>
      </c>
      <c r="B5" s="88" t="s">
        <v>205</v>
      </c>
      <c r="C5" s="40" t="s">
        <v>206</v>
      </c>
      <c r="D5" s="41" t="s">
        <v>207</v>
      </c>
      <c r="E5" s="42" t="s">
        <v>208</v>
      </c>
      <c r="F5" s="43" t="s">
        <v>209</v>
      </c>
      <c r="G5" s="41" t="s">
        <v>210</v>
      </c>
      <c r="H5" s="44" t="s">
        <v>211</v>
      </c>
      <c r="I5" s="41" t="s">
        <v>212</v>
      </c>
    </row>
    <row r="6" spans="1:9" ht="12.75" x14ac:dyDescent="0.2">
      <c r="A6" s="45"/>
      <c r="B6" s="46" t="s">
        <v>164</v>
      </c>
      <c r="C6" s="88"/>
      <c r="D6" s="45"/>
      <c r="E6" s="39"/>
      <c r="F6" s="39"/>
      <c r="G6" s="47">
        <f>SUM(G7:G11)</f>
        <v>3278890</v>
      </c>
      <c r="H6" s="48">
        <f t="shared" ref="H6:I6" si="0">SUM(H7:H11)</f>
        <v>3249315</v>
      </c>
      <c r="I6" s="47">
        <f t="shared" si="0"/>
        <v>273240</v>
      </c>
    </row>
    <row r="7" spans="1:9" ht="12.75" x14ac:dyDescent="0.2">
      <c r="A7" s="45">
        <v>1</v>
      </c>
      <c r="B7" s="49" t="s">
        <v>213</v>
      </c>
      <c r="C7" s="88" t="s">
        <v>214</v>
      </c>
      <c r="D7" s="45" t="str">
        <f>IF(F7=1,"+","-")</f>
        <v>-</v>
      </c>
      <c r="E7" s="50">
        <v>0.5</v>
      </c>
      <c r="F7" s="50">
        <v>0.6</v>
      </c>
      <c r="G7" s="51">
        <v>317312</v>
      </c>
      <c r="H7" s="52">
        <v>555296</v>
      </c>
      <c r="I7" s="51">
        <f>G7/12</f>
        <v>26443</v>
      </c>
    </row>
    <row r="8" spans="1:9" ht="12.75" x14ac:dyDescent="0.2">
      <c r="A8" s="45">
        <v>2</v>
      </c>
      <c r="B8" s="49" t="s">
        <v>215</v>
      </c>
      <c r="C8" s="94" t="s">
        <v>216</v>
      </c>
      <c r="D8" s="45" t="str">
        <f t="shared" ref="D8:D71" si="1">IF(F8=1,"+","-")</f>
        <v>-</v>
      </c>
      <c r="E8" s="50">
        <v>1</v>
      </c>
      <c r="F8" s="50">
        <v>0.6</v>
      </c>
      <c r="G8" s="51">
        <v>634624</v>
      </c>
      <c r="H8" s="52">
        <v>634624</v>
      </c>
      <c r="I8" s="51">
        <f t="shared" ref="I8:I71" si="2">G8/12</f>
        <v>52885</v>
      </c>
    </row>
    <row r="9" spans="1:9" ht="12.75" x14ac:dyDescent="0.2">
      <c r="A9" s="45">
        <v>3</v>
      </c>
      <c r="B9" s="49" t="s">
        <v>217</v>
      </c>
      <c r="C9" s="94"/>
      <c r="D9" s="45" t="str">
        <f t="shared" si="1"/>
        <v>-</v>
      </c>
      <c r="E9" s="50">
        <v>1</v>
      </c>
      <c r="F9" s="50">
        <v>0.6</v>
      </c>
      <c r="G9" s="51">
        <v>634624</v>
      </c>
      <c r="H9" s="52">
        <v>475968</v>
      </c>
      <c r="I9" s="51">
        <f t="shared" si="2"/>
        <v>52885</v>
      </c>
    </row>
    <row r="10" spans="1:9" ht="12.75" x14ac:dyDescent="0.2">
      <c r="A10" s="45">
        <v>4</v>
      </c>
      <c r="B10" s="49" t="s">
        <v>218</v>
      </c>
      <c r="C10" s="94"/>
      <c r="D10" s="45" t="str">
        <f t="shared" si="1"/>
        <v>-</v>
      </c>
      <c r="E10" s="50">
        <v>1</v>
      </c>
      <c r="F10" s="50">
        <v>0.6</v>
      </c>
      <c r="G10" s="51">
        <v>634624</v>
      </c>
      <c r="H10" s="52">
        <v>475968</v>
      </c>
      <c r="I10" s="51">
        <f t="shared" si="2"/>
        <v>52885</v>
      </c>
    </row>
    <row r="11" spans="1:9" ht="12.75" x14ac:dyDescent="0.2">
      <c r="A11" s="45">
        <v>5</v>
      </c>
      <c r="B11" s="49" t="s">
        <v>219</v>
      </c>
      <c r="C11" s="94"/>
      <c r="D11" s="45" t="str">
        <f t="shared" si="1"/>
        <v>+</v>
      </c>
      <c r="E11" s="50">
        <v>1</v>
      </c>
      <c r="F11" s="50">
        <v>1</v>
      </c>
      <c r="G11" s="51">
        <v>1057706</v>
      </c>
      <c r="H11" s="52">
        <v>1107459</v>
      </c>
      <c r="I11" s="51">
        <f t="shared" si="2"/>
        <v>88142</v>
      </c>
    </row>
    <row r="12" spans="1:9" ht="25.5" customHeight="1" x14ac:dyDescent="0.2">
      <c r="A12" s="45"/>
      <c r="B12" s="46" t="s">
        <v>166</v>
      </c>
      <c r="C12" s="88"/>
      <c r="D12" s="45"/>
      <c r="E12" s="50"/>
      <c r="F12" s="50"/>
      <c r="G12" s="47">
        <f>SUM(G13:G46)</f>
        <v>21048360</v>
      </c>
      <c r="H12" s="48">
        <f t="shared" ref="H12:I12" si="3">SUM(H13:H46)</f>
        <v>20728963</v>
      </c>
      <c r="I12" s="47">
        <f t="shared" si="3"/>
        <v>1754023</v>
      </c>
    </row>
    <row r="13" spans="1:9" ht="12.75" x14ac:dyDescent="0.2">
      <c r="A13" s="45">
        <v>1</v>
      </c>
      <c r="B13" s="54" t="s">
        <v>220</v>
      </c>
      <c r="C13" s="94" t="s">
        <v>214</v>
      </c>
      <c r="D13" s="45" t="str">
        <f t="shared" si="1"/>
        <v>-</v>
      </c>
      <c r="E13" s="50">
        <v>0.5</v>
      </c>
      <c r="F13" s="50">
        <v>0.6</v>
      </c>
      <c r="G13" s="51">
        <v>317312</v>
      </c>
      <c r="H13" s="52">
        <v>317312</v>
      </c>
      <c r="I13" s="51">
        <f t="shared" si="2"/>
        <v>26443</v>
      </c>
    </row>
    <row r="14" spans="1:9" ht="12.75" x14ac:dyDescent="0.2">
      <c r="A14" s="45">
        <v>2</v>
      </c>
      <c r="B14" s="54" t="s">
        <v>221</v>
      </c>
      <c r="C14" s="94"/>
      <c r="D14" s="45" t="str">
        <f t="shared" si="1"/>
        <v>-</v>
      </c>
      <c r="E14" s="50">
        <v>0.5</v>
      </c>
      <c r="F14" s="50">
        <v>0.6</v>
      </c>
      <c r="G14" s="51">
        <v>317312</v>
      </c>
      <c r="H14" s="52">
        <v>396640</v>
      </c>
      <c r="I14" s="51">
        <f t="shared" si="2"/>
        <v>26443</v>
      </c>
    </row>
    <row r="15" spans="1:9" ht="12.75" x14ac:dyDescent="0.2">
      <c r="A15" s="45">
        <v>3</v>
      </c>
      <c r="B15" s="54" t="s">
        <v>222</v>
      </c>
      <c r="C15" s="94"/>
      <c r="D15" s="45" t="str">
        <f t="shared" si="1"/>
        <v>-</v>
      </c>
      <c r="E15" s="50">
        <v>0.5</v>
      </c>
      <c r="F15" s="50">
        <v>0.6</v>
      </c>
      <c r="G15" s="51">
        <v>317312</v>
      </c>
      <c r="H15" s="52">
        <v>555296</v>
      </c>
      <c r="I15" s="51">
        <f t="shared" si="2"/>
        <v>26443</v>
      </c>
    </row>
    <row r="16" spans="1:9" ht="12.75" x14ac:dyDescent="0.2">
      <c r="A16" s="45">
        <v>4</v>
      </c>
      <c r="B16" s="54" t="s">
        <v>223</v>
      </c>
      <c r="C16" s="94"/>
      <c r="D16" s="45" t="str">
        <f t="shared" si="1"/>
        <v>-</v>
      </c>
      <c r="E16" s="50">
        <v>0.5</v>
      </c>
      <c r="F16" s="50">
        <v>0.6</v>
      </c>
      <c r="G16" s="51">
        <v>317312</v>
      </c>
      <c r="H16" s="52">
        <v>396640</v>
      </c>
      <c r="I16" s="51">
        <f t="shared" si="2"/>
        <v>26443</v>
      </c>
    </row>
    <row r="17" spans="1:9" ht="12.75" x14ac:dyDescent="0.2">
      <c r="A17" s="45">
        <v>5</v>
      </c>
      <c r="B17" s="54" t="s">
        <v>224</v>
      </c>
      <c r="C17" s="94"/>
      <c r="D17" s="45" t="str">
        <f t="shared" si="1"/>
        <v>-</v>
      </c>
      <c r="E17" s="50">
        <v>0.5</v>
      </c>
      <c r="F17" s="50">
        <v>0.6</v>
      </c>
      <c r="G17" s="51">
        <v>317312</v>
      </c>
      <c r="H17" s="52">
        <v>555296</v>
      </c>
      <c r="I17" s="51">
        <f t="shared" si="2"/>
        <v>26443</v>
      </c>
    </row>
    <row r="18" spans="1:9" ht="12.75" x14ac:dyDescent="0.2">
      <c r="A18" s="45">
        <v>6</v>
      </c>
      <c r="B18" s="54" t="s">
        <v>225</v>
      </c>
      <c r="C18" s="94" t="s">
        <v>216</v>
      </c>
      <c r="D18" s="45" t="str">
        <f t="shared" si="1"/>
        <v>-</v>
      </c>
      <c r="E18" s="50">
        <v>1</v>
      </c>
      <c r="F18" s="50">
        <v>0.6</v>
      </c>
      <c r="G18" s="51">
        <v>634624</v>
      </c>
      <c r="H18" s="52">
        <v>634624</v>
      </c>
      <c r="I18" s="51">
        <f t="shared" si="2"/>
        <v>52885</v>
      </c>
    </row>
    <row r="19" spans="1:9" ht="12.75" x14ac:dyDescent="0.2">
      <c r="A19" s="45">
        <v>7</v>
      </c>
      <c r="B19" s="54" t="s">
        <v>226</v>
      </c>
      <c r="C19" s="94"/>
      <c r="D19" s="45" t="str">
        <f t="shared" si="1"/>
        <v>-</v>
      </c>
      <c r="E19" s="50">
        <v>1</v>
      </c>
      <c r="F19" s="50">
        <v>0.6</v>
      </c>
      <c r="G19" s="51">
        <v>634624</v>
      </c>
      <c r="H19" s="52">
        <v>475968</v>
      </c>
      <c r="I19" s="51">
        <f t="shared" si="2"/>
        <v>52885</v>
      </c>
    </row>
    <row r="20" spans="1:9" ht="12.75" x14ac:dyDescent="0.2">
      <c r="A20" s="45">
        <v>8</v>
      </c>
      <c r="B20" s="54" t="s">
        <v>227</v>
      </c>
      <c r="C20" s="94"/>
      <c r="D20" s="45" t="str">
        <f t="shared" si="1"/>
        <v>-</v>
      </c>
      <c r="E20" s="50">
        <v>1</v>
      </c>
      <c r="F20" s="50">
        <v>0.6</v>
      </c>
      <c r="G20" s="51">
        <v>634624</v>
      </c>
      <c r="H20" s="52">
        <v>475968</v>
      </c>
      <c r="I20" s="51">
        <f t="shared" si="2"/>
        <v>52885</v>
      </c>
    </row>
    <row r="21" spans="1:9" ht="12.75" x14ac:dyDescent="0.2">
      <c r="A21" s="45">
        <v>9</v>
      </c>
      <c r="B21" s="54" t="s">
        <v>228</v>
      </c>
      <c r="C21" s="94"/>
      <c r="D21" s="45" t="str">
        <f t="shared" si="1"/>
        <v>-</v>
      </c>
      <c r="E21" s="50">
        <v>1</v>
      </c>
      <c r="F21" s="50">
        <v>0.6</v>
      </c>
      <c r="G21" s="51">
        <v>634624</v>
      </c>
      <c r="H21" s="52">
        <v>634624</v>
      </c>
      <c r="I21" s="51">
        <f t="shared" si="2"/>
        <v>52885</v>
      </c>
    </row>
    <row r="22" spans="1:9" ht="12.75" x14ac:dyDescent="0.2">
      <c r="A22" s="45">
        <v>10</v>
      </c>
      <c r="B22" s="54" t="s">
        <v>229</v>
      </c>
      <c r="C22" s="94"/>
      <c r="D22" s="45" t="str">
        <f t="shared" si="1"/>
        <v>-</v>
      </c>
      <c r="E22" s="50">
        <v>1</v>
      </c>
      <c r="F22" s="50">
        <v>0.6</v>
      </c>
      <c r="G22" s="51">
        <v>634624</v>
      </c>
      <c r="H22" s="52">
        <v>634624</v>
      </c>
      <c r="I22" s="51">
        <f t="shared" si="2"/>
        <v>52885</v>
      </c>
    </row>
    <row r="23" spans="1:9" ht="12.75" x14ac:dyDescent="0.2">
      <c r="A23" s="45">
        <v>11</v>
      </c>
      <c r="B23" s="54" t="s">
        <v>230</v>
      </c>
      <c r="C23" s="94"/>
      <c r="D23" s="45" t="str">
        <f t="shared" si="1"/>
        <v>-</v>
      </c>
      <c r="E23" s="50">
        <v>1</v>
      </c>
      <c r="F23" s="50">
        <v>0.6</v>
      </c>
      <c r="G23" s="51">
        <v>634624</v>
      </c>
      <c r="H23" s="52">
        <v>634624</v>
      </c>
      <c r="I23" s="51">
        <f t="shared" si="2"/>
        <v>52885</v>
      </c>
    </row>
    <row r="24" spans="1:9" ht="12.75" x14ac:dyDescent="0.2">
      <c r="A24" s="45">
        <v>12</v>
      </c>
      <c r="B24" s="54" t="s">
        <v>231</v>
      </c>
      <c r="C24" s="94"/>
      <c r="D24" s="45" t="str">
        <f t="shared" si="1"/>
        <v>-</v>
      </c>
      <c r="E24" s="50">
        <v>1</v>
      </c>
      <c r="F24" s="50">
        <v>0.6</v>
      </c>
      <c r="G24" s="51">
        <v>634624</v>
      </c>
      <c r="H24" s="52">
        <v>634624</v>
      </c>
      <c r="I24" s="51">
        <f t="shared" si="2"/>
        <v>52885</v>
      </c>
    </row>
    <row r="25" spans="1:9" ht="12.75" x14ac:dyDescent="0.2">
      <c r="A25" s="45">
        <v>13</v>
      </c>
      <c r="B25" s="54" t="s">
        <v>232</v>
      </c>
      <c r="C25" s="94"/>
      <c r="D25" s="45" t="str">
        <f t="shared" si="1"/>
        <v>-</v>
      </c>
      <c r="E25" s="50">
        <v>1</v>
      </c>
      <c r="F25" s="50">
        <v>0.6</v>
      </c>
      <c r="G25" s="51">
        <v>634624</v>
      </c>
      <c r="H25" s="52">
        <v>634624</v>
      </c>
      <c r="I25" s="51">
        <f t="shared" si="2"/>
        <v>52885</v>
      </c>
    </row>
    <row r="26" spans="1:9" ht="12.75" x14ac:dyDescent="0.2">
      <c r="A26" s="45">
        <v>14</v>
      </c>
      <c r="B26" s="54" t="s">
        <v>233</v>
      </c>
      <c r="C26" s="94"/>
      <c r="D26" s="45" t="str">
        <f t="shared" si="1"/>
        <v>-</v>
      </c>
      <c r="E26" s="50">
        <v>1</v>
      </c>
      <c r="F26" s="50">
        <v>0.6</v>
      </c>
      <c r="G26" s="51">
        <v>634624</v>
      </c>
      <c r="H26" s="52">
        <v>634624</v>
      </c>
      <c r="I26" s="51">
        <f t="shared" si="2"/>
        <v>52885</v>
      </c>
    </row>
    <row r="27" spans="1:9" ht="12.75" x14ac:dyDescent="0.2">
      <c r="A27" s="45">
        <v>15</v>
      </c>
      <c r="B27" s="54" t="s">
        <v>234</v>
      </c>
      <c r="C27" s="94"/>
      <c r="D27" s="45" t="str">
        <f t="shared" si="1"/>
        <v>-</v>
      </c>
      <c r="E27" s="50">
        <v>1</v>
      </c>
      <c r="F27" s="50">
        <v>0.6</v>
      </c>
      <c r="G27" s="51">
        <v>634624</v>
      </c>
      <c r="H27" s="52">
        <v>634624</v>
      </c>
      <c r="I27" s="51">
        <f t="shared" si="2"/>
        <v>52885</v>
      </c>
    </row>
    <row r="28" spans="1:9" ht="12.75" x14ac:dyDescent="0.2">
      <c r="A28" s="45">
        <v>16</v>
      </c>
      <c r="B28" s="54" t="s">
        <v>235</v>
      </c>
      <c r="C28" s="94"/>
      <c r="D28" s="45" t="str">
        <f t="shared" si="1"/>
        <v>-</v>
      </c>
      <c r="E28" s="50">
        <v>1</v>
      </c>
      <c r="F28" s="50">
        <v>0.6</v>
      </c>
      <c r="G28" s="51">
        <v>634624</v>
      </c>
      <c r="H28" s="52">
        <v>634624</v>
      </c>
      <c r="I28" s="51">
        <f t="shared" si="2"/>
        <v>52885</v>
      </c>
    </row>
    <row r="29" spans="1:9" ht="12.75" x14ac:dyDescent="0.2">
      <c r="A29" s="45">
        <v>17</v>
      </c>
      <c r="B29" s="54" t="s">
        <v>236</v>
      </c>
      <c r="C29" s="94"/>
      <c r="D29" s="45" t="str">
        <f t="shared" si="1"/>
        <v>-</v>
      </c>
      <c r="E29" s="50">
        <v>1</v>
      </c>
      <c r="F29" s="50">
        <v>0.6</v>
      </c>
      <c r="G29" s="51">
        <v>634624</v>
      </c>
      <c r="H29" s="52">
        <v>634624</v>
      </c>
      <c r="I29" s="51">
        <f t="shared" si="2"/>
        <v>52885</v>
      </c>
    </row>
    <row r="30" spans="1:9" ht="12.75" x14ac:dyDescent="0.2">
      <c r="A30" s="45">
        <v>18</v>
      </c>
      <c r="B30" s="54" t="s">
        <v>237</v>
      </c>
      <c r="C30" s="94"/>
      <c r="D30" s="45" t="str">
        <f t="shared" si="1"/>
        <v>-</v>
      </c>
      <c r="E30" s="50">
        <v>1</v>
      </c>
      <c r="F30" s="50">
        <v>0.6</v>
      </c>
      <c r="G30" s="51">
        <v>634624</v>
      </c>
      <c r="H30" s="52">
        <v>634624</v>
      </c>
      <c r="I30" s="51">
        <f t="shared" si="2"/>
        <v>52885</v>
      </c>
    </row>
    <row r="31" spans="1:9" ht="12.75" x14ac:dyDescent="0.2">
      <c r="A31" s="45">
        <v>19</v>
      </c>
      <c r="B31" s="54" t="s">
        <v>238</v>
      </c>
      <c r="C31" s="94"/>
      <c r="D31" s="45" t="str">
        <f t="shared" si="1"/>
        <v>-</v>
      </c>
      <c r="E31" s="50">
        <v>1</v>
      </c>
      <c r="F31" s="50">
        <v>0.6</v>
      </c>
      <c r="G31" s="51">
        <v>634624</v>
      </c>
      <c r="H31" s="52">
        <v>634624</v>
      </c>
      <c r="I31" s="51">
        <f t="shared" si="2"/>
        <v>52885</v>
      </c>
    </row>
    <row r="32" spans="1:9" ht="12.75" x14ac:dyDescent="0.2">
      <c r="A32" s="45">
        <v>20</v>
      </c>
      <c r="B32" s="54" t="s">
        <v>239</v>
      </c>
      <c r="C32" s="94"/>
      <c r="D32" s="45" t="str">
        <f t="shared" si="1"/>
        <v>-</v>
      </c>
      <c r="E32" s="50">
        <v>1</v>
      </c>
      <c r="F32" s="50">
        <v>0.6</v>
      </c>
      <c r="G32" s="51">
        <v>634624</v>
      </c>
      <c r="H32" s="52">
        <v>634624</v>
      </c>
      <c r="I32" s="51">
        <f t="shared" si="2"/>
        <v>52885</v>
      </c>
    </row>
    <row r="33" spans="1:9" ht="12.75" x14ac:dyDescent="0.2">
      <c r="A33" s="45">
        <v>21</v>
      </c>
      <c r="B33" s="54" t="s">
        <v>240</v>
      </c>
      <c r="C33" s="94"/>
      <c r="D33" s="45" t="str">
        <f t="shared" si="1"/>
        <v>-</v>
      </c>
      <c r="E33" s="50">
        <v>1</v>
      </c>
      <c r="F33" s="50">
        <v>0.6</v>
      </c>
      <c r="G33" s="51">
        <v>634624</v>
      </c>
      <c r="H33" s="52">
        <v>634624</v>
      </c>
      <c r="I33" s="51">
        <f t="shared" si="2"/>
        <v>52885</v>
      </c>
    </row>
    <row r="34" spans="1:9" ht="12.75" x14ac:dyDescent="0.2">
      <c r="A34" s="45">
        <v>22</v>
      </c>
      <c r="B34" s="54" t="s">
        <v>241</v>
      </c>
      <c r="C34" s="94"/>
      <c r="D34" s="45" t="str">
        <f t="shared" si="1"/>
        <v>-</v>
      </c>
      <c r="E34" s="50">
        <v>1</v>
      </c>
      <c r="F34" s="50">
        <v>0.6</v>
      </c>
      <c r="G34" s="51">
        <v>634624</v>
      </c>
      <c r="H34" s="52">
        <v>634624</v>
      </c>
      <c r="I34" s="51">
        <f t="shared" si="2"/>
        <v>52885</v>
      </c>
    </row>
    <row r="35" spans="1:9" ht="12.75" x14ac:dyDescent="0.2">
      <c r="A35" s="45">
        <v>23</v>
      </c>
      <c r="B35" s="54" t="s">
        <v>242</v>
      </c>
      <c r="C35" s="94"/>
      <c r="D35" s="45" t="str">
        <f t="shared" si="1"/>
        <v>-</v>
      </c>
      <c r="E35" s="50">
        <v>1</v>
      </c>
      <c r="F35" s="50">
        <v>0.6</v>
      </c>
      <c r="G35" s="51">
        <v>634624</v>
      </c>
      <c r="H35" s="52">
        <v>740395</v>
      </c>
      <c r="I35" s="51">
        <f t="shared" si="2"/>
        <v>52885</v>
      </c>
    </row>
    <row r="36" spans="1:9" ht="12.75" x14ac:dyDescent="0.2">
      <c r="A36" s="45">
        <v>24</v>
      </c>
      <c r="B36" s="54" t="s">
        <v>243</v>
      </c>
      <c r="C36" s="94"/>
      <c r="D36" s="45" t="str">
        <f t="shared" si="1"/>
        <v>-</v>
      </c>
      <c r="E36" s="50">
        <v>1</v>
      </c>
      <c r="F36" s="50">
        <v>0.6</v>
      </c>
      <c r="G36" s="51">
        <v>634624</v>
      </c>
      <c r="H36" s="52">
        <v>634624</v>
      </c>
      <c r="I36" s="51">
        <f t="shared" si="2"/>
        <v>52885</v>
      </c>
    </row>
    <row r="37" spans="1:9" ht="12.75" x14ac:dyDescent="0.2">
      <c r="A37" s="45">
        <v>25</v>
      </c>
      <c r="B37" s="54" t="s">
        <v>244</v>
      </c>
      <c r="C37" s="94"/>
      <c r="D37" s="45" t="str">
        <f t="shared" si="1"/>
        <v>-</v>
      </c>
      <c r="E37" s="50">
        <v>1</v>
      </c>
      <c r="F37" s="50">
        <v>0.6</v>
      </c>
      <c r="G37" s="51">
        <v>634624</v>
      </c>
      <c r="H37" s="52">
        <v>634624</v>
      </c>
      <c r="I37" s="51">
        <f t="shared" si="2"/>
        <v>52885</v>
      </c>
    </row>
    <row r="38" spans="1:9" ht="12.75" x14ac:dyDescent="0.2">
      <c r="A38" s="45">
        <v>26</v>
      </c>
      <c r="B38" s="54" t="s">
        <v>245</v>
      </c>
      <c r="C38" s="94"/>
      <c r="D38" s="45" t="str">
        <f t="shared" si="1"/>
        <v>-</v>
      </c>
      <c r="E38" s="50">
        <v>1</v>
      </c>
      <c r="F38" s="50">
        <v>0.6</v>
      </c>
      <c r="G38" s="51">
        <v>634624</v>
      </c>
      <c r="H38" s="52">
        <v>634624</v>
      </c>
      <c r="I38" s="51">
        <f t="shared" si="2"/>
        <v>52885</v>
      </c>
    </row>
    <row r="39" spans="1:9" ht="12.75" x14ac:dyDescent="0.2">
      <c r="A39" s="45">
        <v>27</v>
      </c>
      <c r="B39" s="54" t="s">
        <v>246</v>
      </c>
      <c r="C39" s="94"/>
      <c r="D39" s="45" t="str">
        <f t="shared" si="1"/>
        <v>-</v>
      </c>
      <c r="E39" s="50">
        <v>1</v>
      </c>
      <c r="F39" s="50">
        <v>0</v>
      </c>
      <c r="G39" s="51">
        <v>0</v>
      </c>
      <c r="H39" s="52">
        <v>158656</v>
      </c>
      <c r="I39" s="51">
        <f t="shared" si="2"/>
        <v>0</v>
      </c>
    </row>
    <row r="40" spans="1:9" ht="12.75" x14ac:dyDescent="0.2">
      <c r="A40" s="45">
        <v>28</v>
      </c>
      <c r="B40" s="54" t="s">
        <v>247</v>
      </c>
      <c r="C40" s="94"/>
      <c r="D40" s="45" t="str">
        <f t="shared" si="1"/>
        <v>-</v>
      </c>
      <c r="E40" s="50">
        <v>1</v>
      </c>
      <c r="F40" s="50">
        <v>0.6</v>
      </c>
      <c r="G40" s="51">
        <v>634624</v>
      </c>
      <c r="H40" s="52">
        <v>634624</v>
      </c>
      <c r="I40" s="51">
        <f t="shared" si="2"/>
        <v>52885</v>
      </c>
    </row>
    <row r="41" spans="1:9" ht="12.75" x14ac:dyDescent="0.2">
      <c r="A41" s="45">
        <v>29</v>
      </c>
      <c r="B41" s="54" t="s">
        <v>248</v>
      </c>
      <c r="C41" s="94"/>
      <c r="D41" s="45" t="str">
        <f t="shared" si="1"/>
        <v>-</v>
      </c>
      <c r="E41" s="50">
        <v>1</v>
      </c>
      <c r="F41" s="50">
        <v>0.6</v>
      </c>
      <c r="G41" s="51">
        <v>634624</v>
      </c>
      <c r="H41" s="52">
        <v>634624</v>
      </c>
      <c r="I41" s="51">
        <f t="shared" si="2"/>
        <v>52885</v>
      </c>
    </row>
    <row r="42" spans="1:9" ht="12.75" x14ac:dyDescent="0.2">
      <c r="A42" s="45">
        <v>30</v>
      </c>
      <c r="B42" s="54" t="s">
        <v>249</v>
      </c>
      <c r="C42" s="94"/>
      <c r="D42" s="45" t="str">
        <f t="shared" si="1"/>
        <v>+</v>
      </c>
      <c r="E42" s="50">
        <v>1</v>
      </c>
      <c r="F42" s="50">
        <v>1</v>
      </c>
      <c r="G42" s="51">
        <v>1057706</v>
      </c>
      <c r="H42" s="52">
        <v>740395</v>
      </c>
      <c r="I42" s="51">
        <f t="shared" si="2"/>
        <v>88142</v>
      </c>
    </row>
    <row r="43" spans="1:9" ht="12.75" x14ac:dyDescent="0.2">
      <c r="A43" s="45">
        <v>31</v>
      </c>
      <c r="B43" s="54" t="s">
        <v>250</v>
      </c>
      <c r="C43" s="94"/>
      <c r="D43" s="45" t="str">
        <f t="shared" si="1"/>
        <v>-</v>
      </c>
      <c r="E43" s="50">
        <v>1</v>
      </c>
      <c r="F43" s="50">
        <v>0.6</v>
      </c>
      <c r="G43" s="51">
        <v>634624</v>
      </c>
      <c r="H43" s="52">
        <v>634624</v>
      </c>
      <c r="I43" s="51">
        <f t="shared" si="2"/>
        <v>52885</v>
      </c>
    </row>
    <row r="44" spans="1:9" ht="12.75" x14ac:dyDescent="0.2">
      <c r="A44" s="45">
        <v>32</v>
      </c>
      <c r="B44" s="54" t="s">
        <v>251</v>
      </c>
      <c r="C44" s="94"/>
      <c r="D44" s="45" t="str">
        <f t="shared" si="1"/>
        <v>+</v>
      </c>
      <c r="E44" s="50">
        <v>1</v>
      </c>
      <c r="F44" s="50">
        <v>1</v>
      </c>
      <c r="G44" s="51">
        <v>1057706</v>
      </c>
      <c r="H44" s="52">
        <v>1057706</v>
      </c>
      <c r="I44" s="51">
        <f t="shared" si="2"/>
        <v>88142</v>
      </c>
    </row>
    <row r="45" spans="1:9" ht="12.75" x14ac:dyDescent="0.2">
      <c r="A45" s="45">
        <v>33</v>
      </c>
      <c r="B45" s="54" t="s">
        <v>252</v>
      </c>
      <c r="C45" s="94"/>
      <c r="D45" s="45" t="str">
        <f t="shared" si="1"/>
        <v>+</v>
      </c>
      <c r="E45" s="50">
        <v>1</v>
      </c>
      <c r="F45" s="50">
        <v>1</v>
      </c>
      <c r="G45" s="51">
        <v>1057706</v>
      </c>
      <c r="H45" s="52">
        <v>740395</v>
      </c>
      <c r="I45" s="51">
        <f t="shared" si="2"/>
        <v>88142</v>
      </c>
    </row>
    <row r="46" spans="1:9" ht="12.75" x14ac:dyDescent="0.2">
      <c r="A46" s="45">
        <v>34</v>
      </c>
      <c r="B46" s="54" t="s">
        <v>253</v>
      </c>
      <c r="C46" s="94"/>
      <c r="D46" s="45" t="str">
        <f t="shared" si="1"/>
        <v>+</v>
      </c>
      <c r="E46" s="50">
        <v>1</v>
      </c>
      <c r="F46" s="50">
        <v>1</v>
      </c>
      <c r="G46" s="51">
        <v>1057706</v>
      </c>
      <c r="H46" s="52">
        <v>791192</v>
      </c>
      <c r="I46" s="51">
        <f t="shared" si="2"/>
        <v>88142</v>
      </c>
    </row>
    <row r="47" spans="1:9" ht="12.75" x14ac:dyDescent="0.2">
      <c r="A47" s="45"/>
      <c r="B47" s="46" t="s">
        <v>168</v>
      </c>
      <c r="C47" s="88"/>
      <c r="D47" s="45"/>
      <c r="E47" s="50"/>
      <c r="F47" s="50"/>
      <c r="G47" s="47">
        <f>SUM(G48:G81)</f>
        <v>17346388</v>
      </c>
      <c r="H47" s="48">
        <f t="shared" ref="H47:I47" si="4">SUM(H48:H81)</f>
        <v>16335302</v>
      </c>
      <c r="I47" s="47">
        <f t="shared" si="4"/>
        <v>1445532</v>
      </c>
    </row>
    <row r="48" spans="1:9" ht="12.75" x14ac:dyDescent="0.2">
      <c r="A48" s="45">
        <v>1</v>
      </c>
      <c r="B48" s="54" t="s">
        <v>254</v>
      </c>
      <c r="C48" s="94" t="s">
        <v>214</v>
      </c>
      <c r="D48" s="45" t="str">
        <f t="shared" si="1"/>
        <v>-</v>
      </c>
      <c r="E48" s="50">
        <v>0.5</v>
      </c>
      <c r="F48" s="50">
        <v>0.6</v>
      </c>
      <c r="G48" s="51">
        <v>317312</v>
      </c>
      <c r="H48" s="52">
        <v>79328</v>
      </c>
      <c r="I48" s="51">
        <f t="shared" si="2"/>
        <v>26443</v>
      </c>
    </row>
    <row r="49" spans="1:9" ht="12.75" x14ac:dyDescent="0.2">
      <c r="A49" s="45">
        <v>2</v>
      </c>
      <c r="B49" s="54" t="s">
        <v>255</v>
      </c>
      <c r="C49" s="94"/>
      <c r="D49" s="45" t="str">
        <f t="shared" si="1"/>
        <v>-</v>
      </c>
      <c r="E49" s="50">
        <v>0.5</v>
      </c>
      <c r="F49" s="50">
        <v>0.6</v>
      </c>
      <c r="G49" s="51">
        <v>317312</v>
      </c>
      <c r="H49" s="52">
        <v>317312</v>
      </c>
      <c r="I49" s="51">
        <f t="shared" si="2"/>
        <v>26443</v>
      </c>
    </row>
    <row r="50" spans="1:9" ht="12.75" x14ac:dyDescent="0.2">
      <c r="A50" s="45">
        <v>3</v>
      </c>
      <c r="B50" s="54" t="s">
        <v>256</v>
      </c>
      <c r="C50" s="94"/>
      <c r="D50" s="45" t="str">
        <f t="shared" si="1"/>
        <v>-</v>
      </c>
      <c r="E50" s="50">
        <v>0.5</v>
      </c>
      <c r="F50" s="50">
        <v>0.6</v>
      </c>
      <c r="G50" s="51">
        <v>317312</v>
      </c>
      <c r="H50" s="52">
        <v>79328</v>
      </c>
      <c r="I50" s="51">
        <f t="shared" si="2"/>
        <v>26443</v>
      </c>
    </row>
    <row r="51" spans="1:9" ht="12.75" x14ac:dyDescent="0.2">
      <c r="A51" s="45">
        <v>4</v>
      </c>
      <c r="B51" s="54" t="s">
        <v>257</v>
      </c>
      <c r="C51" s="94"/>
      <c r="D51" s="45" t="str">
        <f t="shared" si="1"/>
        <v>-</v>
      </c>
      <c r="E51" s="50">
        <v>0.5</v>
      </c>
      <c r="F51" s="50">
        <v>0.6</v>
      </c>
      <c r="G51" s="51">
        <v>317312</v>
      </c>
      <c r="H51" s="52">
        <v>79328</v>
      </c>
      <c r="I51" s="51">
        <f t="shared" si="2"/>
        <v>26443</v>
      </c>
    </row>
    <row r="52" spans="1:9" ht="12.75" x14ac:dyDescent="0.2">
      <c r="A52" s="45">
        <v>5</v>
      </c>
      <c r="B52" s="54" t="s">
        <v>258</v>
      </c>
      <c r="C52" s="94"/>
      <c r="D52" s="45" t="str">
        <f t="shared" si="1"/>
        <v>-</v>
      </c>
      <c r="E52" s="50">
        <v>0.5</v>
      </c>
      <c r="F52" s="50">
        <v>0.6</v>
      </c>
      <c r="G52" s="51">
        <v>317312</v>
      </c>
      <c r="H52" s="52">
        <v>79328</v>
      </c>
      <c r="I52" s="51">
        <f t="shared" si="2"/>
        <v>26443</v>
      </c>
    </row>
    <row r="53" spans="1:9" ht="12.75" x14ac:dyDescent="0.2">
      <c r="A53" s="45">
        <v>6</v>
      </c>
      <c r="B53" s="54" t="s">
        <v>259</v>
      </c>
      <c r="C53" s="94"/>
      <c r="D53" s="45" t="str">
        <f t="shared" si="1"/>
        <v>-</v>
      </c>
      <c r="E53" s="50">
        <v>0.5</v>
      </c>
      <c r="F53" s="50">
        <v>0.6</v>
      </c>
      <c r="G53" s="51">
        <v>317312</v>
      </c>
      <c r="H53" s="52">
        <v>79328</v>
      </c>
      <c r="I53" s="51">
        <f t="shared" si="2"/>
        <v>26443</v>
      </c>
    </row>
    <row r="54" spans="1:9" ht="12.75" x14ac:dyDescent="0.2">
      <c r="A54" s="45">
        <v>7</v>
      </c>
      <c r="B54" s="54" t="s">
        <v>260</v>
      </c>
      <c r="C54" s="94"/>
      <c r="D54" s="45" t="str">
        <f t="shared" si="1"/>
        <v>-</v>
      </c>
      <c r="E54" s="50">
        <v>0.5</v>
      </c>
      <c r="F54" s="50">
        <v>0.6</v>
      </c>
      <c r="G54" s="51">
        <v>317312</v>
      </c>
      <c r="H54" s="52">
        <v>317312</v>
      </c>
      <c r="I54" s="51">
        <f t="shared" si="2"/>
        <v>26443</v>
      </c>
    </row>
    <row r="55" spans="1:9" ht="12.75" x14ac:dyDescent="0.2">
      <c r="A55" s="45">
        <v>8</v>
      </c>
      <c r="B55" s="54" t="s">
        <v>261</v>
      </c>
      <c r="C55" s="94"/>
      <c r="D55" s="45" t="str">
        <f t="shared" si="1"/>
        <v>-</v>
      </c>
      <c r="E55" s="50">
        <v>0.5</v>
      </c>
      <c r="F55" s="50">
        <v>0.6</v>
      </c>
      <c r="G55" s="51">
        <v>317312</v>
      </c>
      <c r="H55" s="52">
        <v>317312</v>
      </c>
      <c r="I55" s="51">
        <f t="shared" si="2"/>
        <v>26443</v>
      </c>
    </row>
    <row r="56" spans="1:9" ht="12.75" x14ac:dyDescent="0.2">
      <c r="A56" s="45">
        <v>9</v>
      </c>
      <c r="B56" s="54" t="s">
        <v>262</v>
      </c>
      <c r="C56" s="94"/>
      <c r="D56" s="45" t="str">
        <f t="shared" si="1"/>
        <v>-</v>
      </c>
      <c r="E56" s="50">
        <v>0.5</v>
      </c>
      <c r="F56" s="50">
        <v>0.6</v>
      </c>
      <c r="G56" s="51">
        <v>317312</v>
      </c>
      <c r="H56" s="52">
        <v>317312</v>
      </c>
      <c r="I56" s="51">
        <f t="shared" si="2"/>
        <v>26443</v>
      </c>
    </row>
    <row r="57" spans="1:9" ht="12.75" x14ac:dyDescent="0.2">
      <c r="A57" s="45">
        <v>10</v>
      </c>
      <c r="B57" s="54" t="s">
        <v>263</v>
      </c>
      <c r="C57" s="94"/>
      <c r="D57" s="45" t="str">
        <f t="shared" si="1"/>
        <v>-</v>
      </c>
      <c r="E57" s="50">
        <v>0.5</v>
      </c>
      <c r="F57" s="50">
        <v>0.6</v>
      </c>
      <c r="G57" s="51">
        <v>317312</v>
      </c>
      <c r="H57" s="52">
        <v>317312</v>
      </c>
      <c r="I57" s="51">
        <f t="shared" si="2"/>
        <v>26443</v>
      </c>
    </row>
    <row r="58" spans="1:9" ht="12.75" x14ac:dyDescent="0.2">
      <c r="A58" s="45">
        <v>11</v>
      </c>
      <c r="B58" s="54" t="s">
        <v>264</v>
      </c>
      <c r="C58" s="94"/>
      <c r="D58" s="45" t="str">
        <f t="shared" si="1"/>
        <v>-</v>
      </c>
      <c r="E58" s="50">
        <v>0.5</v>
      </c>
      <c r="F58" s="50">
        <v>0.6</v>
      </c>
      <c r="G58" s="51">
        <v>317312</v>
      </c>
      <c r="H58" s="52">
        <v>555296</v>
      </c>
      <c r="I58" s="51">
        <f t="shared" si="2"/>
        <v>26443</v>
      </c>
    </row>
    <row r="59" spans="1:9" ht="12.75" x14ac:dyDescent="0.2">
      <c r="A59" s="45">
        <v>12</v>
      </c>
      <c r="B59" s="54" t="s">
        <v>265</v>
      </c>
      <c r="C59" s="94"/>
      <c r="D59" s="45" t="str">
        <f t="shared" si="1"/>
        <v>-</v>
      </c>
      <c r="E59" s="50">
        <v>0.5</v>
      </c>
      <c r="F59" s="50">
        <v>0.6</v>
      </c>
      <c r="G59" s="51">
        <v>317312</v>
      </c>
      <c r="H59" s="52">
        <v>396640</v>
      </c>
      <c r="I59" s="51">
        <f t="shared" si="2"/>
        <v>26443</v>
      </c>
    </row>
    <row r="60" spans="1:9" ht="12.75" x14ac:dyDescent="0.2">
      <c r="A60" s="45">
        <v>13</v>
      </c>
      <c r="B60" s="54" t="s">
        <v>266</v>
      </c>
      <c r="C60" s="94"/>
      <c r="D60" s="45" t="str">
        <f t="shared" si="1"/>
        <v>-</v>
      </c>
      <c r="E60" s="50">
        <v>0.5</v>
      </c>
      <c r="F60" s="50">
        <v>0.6</v>
      </c>
      <c r="G60" s="51">
        <v>317312</v>
      </c>
      <c r="H60" s="52">
        <v>317312</v>
      </c>
      <c r="I60" s="51">
        <f t="shared" si="2"/>
        <v>26443</v>
      </c>
    </row>
    <row r="61" spans="1:9" ht="12.75" x14ac:dyDescent="0.2">
      <c r="A61" s="45">
        <v>14</v>
      </c>
      <c r="B61" s="54" t="s">
        <v>267</v>
      </c>
      <c r="C61" s="94"/>
      <c r="D61" s="45" t="str">
        <f t="shared" si="1"/>
        <v>-</v>
      </c>
      <c r="E61" s="50">
        <v>0.5</v>
      </c>
      <c r="F61" s="50">
        <v>0.6</v>
      </c>
      <c r="G61" s="51">
        <v>317312</v>
      </c>
      <c r="H61" s="52">
        <v>79328</v>
      </c>
      <c r="I61" s="51">
        <f t="shared" si="2"/>
        <v>26443</v>
      </c>
    </row>
    <row r="62" spans="1:9" ht="12.75" x14ac:dyDescent="0.2">
      <c r="A62" s="45">
        <v>15</v>
      </c>
      <c r="B62" s="54" t="s">
        <v>268</v>
      </c>
      <c r="C62" s="94"/>
      <c r="D62" s="45" t="str">
        <f t="shared" si="1"/>
        <v>-</v>
      </c>
      <c r="E62" s="50">
        <v>0.5</v>
      </c>
      <c r="F62" s="50">
        <v>0.6</v>
      </c>
      <c r="G62" s="51">
        <v>317312</v>
      </c>
      <c r="H62" s="52">
        <v>555296</v>
      </c>
      <c r="I62" s="51">
        <f t="shared" si="2"/>
        <v>26443</v>
      </c>
    </row>
    <row r="63" spans="1:9" ht="12.75" x14ac:dyDescent="0.2">
      <c r="A63" s="45">
        <v>16</v>
      </c>
      <c r="B63" s="54" t="s">
        <v>269</v>
      </c>
      <c r="C63" s="94"/>
      <c r="D63" s="45" t="str">
        <f t="shared" si="1"/>
        <v>-</v>
      </c>
      <c r="E63" s="50">
        <v>0.5</v>
      </c>
      <c r="F63" s="50">
        <v>0.6</v>
      </c>
      <c r="G63" s="51">
        <v>317312</v>
      </c>
      <c r="H63" s="52">
        <v>79328</v>
      </c>
      <c r="I63" s="51">
        <f t="shared" si="2"/>
        <v>26443</v>
      </c>
    </row>
    <row r="64" spans="1:9" ht="12.75" x14ac:dyDescent="0.2">
      <c r="A64" s="45">
        <v>17</v>
      </c>
      <c r="B64" s="54" t="s">
        <v>270</v>
      </c>
      <c r="C64" s="94" t="s">
        <v>216</v>
      </c>
      <c r="D64" s="45" t="str">
        <f t="shared" si="1"/>
        <v>-</v>
      </c>
      <c r="E64" s="50">
        <v>1</v>
      </c>
      <c r="F64" s="50">
        <v>0.6</v>
      </c>
      <c r="G64" s="51">
        <v>634624</v>
      </c>
      <c r="H64" s="52">
        <v>634624</v>
      </c>
      <c r="I64" s="51">
        <f t="shared" si="2"/>
        <v>52885</v>
      </c>
    </row>
    <row r="65" spans="1:9" ht="12.75" x14ac:dyDescent="0.2">
      <c r="A65" s="45">
        <v>18</v>
      </c>
      <c r="B65" s="54" t="s">
        <v>271</v>
      </c>
      <c r="C65" s="94"/>
      <c r="D65" s="45" t="str">
        <f t="shared" si="1"/>
        <v>-</v>
      </c>
      <c r="E65" s="50">
        <v>1</v>
      </c>
      <c r="F65" s="50">
        <v>0.6</v>
      </c>
      <c r="G65" s="51">
        <v>634624</v>
      </c>
      <c r="H65" s="52">
        <v>634624</v>
      </c>
      <c r="I65" s="51">
        <f t="shared" si="2"/>
        <v>52885</v>
      </c>
    </row>
    <row r="66" spans="1:9" ht="12.75" x14ac:dyDescent="0.2">
      <c r="A66" s="45">
        <v>19</v>
      </c>
      <c r="B66" s="54" t="s">
        <v>272</v>
      </c>
      <c r="C66" s="94"/>
      <c r="D66" s="45" t="str">
        <f t="shared" si="1"/>
        <v>-</v>
      </c>
      <c r="E66" s="50">
        <v>1</v>
      </c>
      <c r="F66" s="50">
        <v>0.6</v>
      </c>
      <c r="G66" s="51">
        <v>634624</v>
      </c>
      <c r="H66" s="52">
        <v>634624</v>
      </c>
      <c r="I66" s="51">
        <f t="shared" si="2"/>
        <v>52885</v>
      </c>
    </row>
    <row r="67" spans="1:9" ht="12.75" x14ac:dyDescent="0.2">
      <c r="A67" s="45">
        <v>20</v>
      </c>
      <c r="B67" s="54" t="s">
        <v>273</v>
      </c>
      <c r="C67" s="94"/>
      <c r="D67" s="45" t="str">
        <f t="shared" si="1"/>
        <v>-</v>
      </c>
      <c r="E67" s="50">
        <v>1</v>
      </c>
      <c r="F67" s="50">
        <v>0.6</v>
      </c>
      <c r="G67" s="51">
        <v>634624</v>
      </c>
      <c r="H67" s="52">
        <v>634624</v>
      </c>
      <c r="I67" s="51">
        <f t="shared" si="2"/>
        <v>52885</v>
      </c>
    </row>
    <row r="68" spans="1:9" ht="12.75" x14ac:dyDescent="0.2">
      <c r="A68" s="45">
        <v>21</v>
      </c>
      <c r="B68" s="54" t="s">
        <v>274</v>
      </c>
      <c r="C68" s="94"/>
      <c r="D68" s="45" t="str">
        <f t="shared" si="1"/>
        <v>-</v>
      </c>
      <c r="E68" s="50">
        <v>1</v>
      </c>
      <c r="F68" s="50">
        <v>0.6</v>
      </c>
      <c r="G68" s="51">
        <v>634624</v>
      </c>
      <c r="H68" s="52">
        <v>634624</v>
      </c>
      <c r="I68" s="51">
        <f t="shared" si="2"/>
        <v>52885</v>
      </c>
    </row>
    <row r="69" spans="1:9" ht="12.75" x14ac:dyDescent="0.2">
      <c r="A69" s="45">
        <v>22</v>
      </c>
      <c r="B69" s="54" t="s">
        <v>275</v>
      </c>
      <c r="C69" s="94"/>
      <c r="D69" s="45" t="str">
        <f t="shared" si="1"/>
        <v>-</v>
      </c>
      <c r="E69" s="50">
        <v>1</v>
      </c>
      <c r="F69" s="50">
        <v>0.6</v>
      </c>
      <c r="G69" s="51">
        <v>634624</v>
      </c>
      <c r="H69" s="52">
        <v>634624</v>
      </c>
      <c r="I69" s="51">
        <f t="shared" si="2"/>
        <v>52885</v>
      </c>
    </row>
    <row r="70" spans="1:9" ht="12.75" x14ac:dyDescent="0.2">
      <c r="A70" s="45">
        <v>23</v>
      </c>
      <c r="B70" s="54" t="s">
        <v>276</v>
      </c>
      <c r="C70" s="94"/>
      <c r="D70" s="45" t="str">
        <f t="shared" si="1"/>
        <v>-</v>
      </c>
      <c r="E70" s="50">
        <v>1</v>
      </c>
      <c r="F70" s="50">
        <v>0.6</v>
      </c>
      <c r="G70" s="51">
        <v>634624</v>
      </c>
      <c r="H70" s="52">
        <v>634624</v>
      </c>
      <c r="I70" s="51">
        <f t="shared" si="2"/>
        <v>52885</v>
      </c>
    </row>
    <row r="71" spans="1:9" ht="12.75" x14ac:dyDescent="0.2">
      <c r="A71" s="45">
        <v>24</v>
      </c>
      <c r="B71" s="54" t="s">
        <v>277</v>
      </c>
      <c r="C71" s="94"/>
      <c r="D71" s="45" t="str">
        <f t="shared" si="1"/>
        <v>-</v>
      </c>
      <c r="E71" s="50">
        <v>1</v>
      </c>
      <c r="F71" s="50">
        <v>0.6</v>
      </c>
      <c r="G71" s="51">
        <v>634624</v>
      </c>
      <c r="H71" s="52">
        <v>634624</v>
      </c>
      <c r="I71" s="51">
        <f t="shared" si="2"/>
        <v>52885</v>
      </c>
    </row>
    <row r="72" spans="1:9" ht="12.75" x14ac:dyDescent="0.2">
      <c r="A72" s="45">
        <v>25</v>
      </c>
      <c r="B72" s="54" t="s">
        <v>278</v>
      </c>
      <c r="C72" s="94"/>
      <c r="D72" s="45" t="str">
        <f t="shared" ref="D72:D123" si="5">IF(F72=1,"+","-")</f>
        <v>-</v>
      </c>
      <c r="E72" s="50">
        <v>1</v>
      </c>
      <c r="F72" s="50">
        <v>0.6</v>
      </c>
      <c r="G72" s="51">
        <v>634624</v>
      </c>
      <c r="H72" s="52">
        <v>634624</v>
      </c>
      <c r="I72" s="51">
        <f t="shared" ref="I72:I123" si="6">G72/12</f>
        <v>52885</v>
      </c>
    </row>
    <row r="73" spans="1:9" ht="12.75" x14ac:dyDescent="0.2">
      <c r="A73" s="45">
        <v>26</v>
      </c>
      <c r="B73" s="54" t="s">
        <v>279</v>
      </c>
      <c r="C73" s="94"/>
      <c r="D73" s="45" t="str">
        <f t="shared" si="5"/>
        <v>-</v>
      </c>
      <c r="E73" s="50">
        <v>1</v>
      </c>
      <c r="F73" s="50">
        <v>0.6</v>
      </c>
      <c r="G73" s="51">
        <v>634624</v>
      </c>
      <c r="H73" s="52">
        <v>634624</v>
      </c>
      <c r="I73" s="51">
        <f t="shared" si="6"/>
        <v>52885</v>
      </c>
    </row>
    <row r="74" spans="1:9" ht="12.75" x14ac:dyDescent="0.2">
      <c r="A74" s="45">
        <v>27</v>
      </c>
      <c r="B74" s="54" t="s">
        <v>280</v>
      </c>
      <c r="C74" s="94"/>
      <c r="D74" s="45" t="str">
        <f t="shared" si="5"/>
        <v>-</v>
      </c>
      <c r="E74" s="50">
        <v>1</v>
      </c>
      <c r="F74" s="50">
        <v>0.6</v>
      </c>
      <c r="G74" s="51">
        <v>634624</v>
      </c>
      <c r="H74" s="52">
        <v>634624</v>
      </c>
      <c r="I74" s="51">
        <f t="shared" si="6"/>
        <v>52885</v>
      </c>
    </row>
    <row r="75" spans="1:9" ht="12.75" x14ac:dyDescent="0.2">
      <c r="A75" s="45">
        <v>28</v>
      </c>
      <c r="B75" s="54" t="s">
        <v>281</v>
      </c>
      <c r="C75" s="94"/>
      <c r="D75" s="45" t="str">
        <f t="shared" si="5"/>
        <v>-</v>
      </c>
      <c r="E75" s="50">
        <v>1</v>
      </c>
      <c r="F75" s="50">
        <v>0.6</v>
      </c>
      <c r="G75" s="51">
        <v>634624</v>
      </c>
      <c r="H75" s="52">
        <v>634624</v>
      </c>
      <c r="I75" s="51">
        <f t="shared" si="6"/>
        <v>52885</v>
      </c>
    </row>
    <row r="76" spans="1:9" ht="12.75" x14ac:dyDescent="0.2">
      <c r="A76" s="45">
        <v>29</v>
      </c>
      <c r="B76" s="54" t="s">
        <v>282</v>
      </c>
      <c r="C76" s="94"/>
      <c r="D76" s="45" t="str">
        <f t="shared" si="5"/>
        <v>-</v>
      </c>
      <c r="E76" s="50">
        <v>1</v>
      </c>
      <c r="F76" s="50">
        <v>0.6</v>
      </c>
      <c r="G76" s="51">
        <v>634624</v>
      </c>
      <c r="H76" s="52">
        <v>634624</v>
      </c>
      <c r="I76" s="51">
        <f t="shared" si="6"/>
        <v>52885</v>
      </c>
    </row>
    <row r="77" spans="1:9" ht="12.75" x14ac:dyDescent="0.2">
      <c r="A77" s="45">
        <v>30</v>
      </c>
      <c r="B77" s="54" t="s">
        <v>283</v>
      </c>
      <c r="C77" s="94"/>
      <c r="D77" s="45" t="str">
        <f t="shared" si="5"/>
        <v>+</v>
      </c>
      <c r="E77" s="50">
        <v>1</v>
      </c>
      <c r="F77" s="50">
        <v>1</v>
      </c>
      <c r="G77" s="51">
        <v>1057706</v>
      </c>
      <c r="H77" s="52">
        <v>1057706</v>
      </c>
      <c r="I77" s="51">
        <f t="shared" si="6"/>
        <v>88142</v>
      </c>
    </row>
    <row r="78" spans="1:9" ht="12.75" x14ac:dyDescent="0.2">
      <c r="A78" s="45">
        <v>31</v>
      </c>
      <c r="B78" s="54" t="s">
        <v>284</v>
      </c>
      <c r="C78" s="94"/>
      <c r="D78" s="45" t="str">
        <f t="shared" si="5"/>
        <v>-</v>
      </c>
      <c r="E78" s="50">
        <v>1</v>
      </c>
      <c r="F78" s="50">
        <v>0.6</v>
      </c>
      <c r="G78" s="51">
        <v>634624</v>
      </c>
      <c r="H78" s="52">
        <v>634624</v>
      </c>
      <c r="I78" s="51">
        <f t="shared" si="6"/>
        <v>52885</v>
      </c>
    </row>
    <row r="79" spans="1:9" ht="12.75" x14ac:dyDescent="0.2">
      <c r="A79" s="45">
        <v>32</v>
      </c>
      <c r="B79" s="54" t="s">
        <v>285</v>
      </c>
      <c r="C79" s="94"/>
      <c r="D79" s="45" t="str">
        <f t="shared" si="5"/>
        <v>-</v>
      </c>
      <c r="E79" s="50">
        <v>1</v>
      </c>
      <c r="F79" s="50">
        <v>0.6</v>
      </c>
      <c r="G79" s="51">
        <v>634624</v>
      </c>
      <c r="H79" s="52">
        <v>634624</v>
      </c>
      <c r="I79" s="51">
        <f t="shared" si="6"/>
        <v>52885</v>
      </c>
    </row>
    <row r="80" spans="1:9" ht="12.75" x14ac:dyDescent="0.2">
      <c r="A80" s="45">
        <v>33</v>
      </c>
      <c r="B80" s="54" t="s">
        <v>286</v>
      </c>
      <c r="C80" s="94"/>
      <c r="D80" s="45" t="str">
        <f t="shared" si="5"/>
        <v>-</v>
      </c>
      <c r="E80" s="50">
        <v>1</v>
      </c>
      <c r="F80" s="50">
        <v>0.6</v>
      </c>
      <c r="G80" s="51">
        <v>634624</v>
      </c>
      <c r="H80" s="52">
        <v>634624</v>
      </c>
      <c r="I80" s="51">
        <f t="shared" si="6"/>
        <v>52885</v>
      </c>
    </row>
    <row r="81" spans="1:9" ht="12.75" x14ac:dyDescent="0.2">
      <c r="A81" s="45">
        <v>34</v>
      </c>
      <c r="B81" s="54" t="s">
        <v>287</v>
      </c>
      <c r="C81" s="94"/>
      <c r="D81" s="45" t="str">
        <f t="shared" si="5"/>
        <v>+</v>
      </c>
      <c r="E81" s="50">
        <v>1</v>
      </c>
      <c r="F81" s="50">
        <v>1</v>
      </c>
      <c r="G81" s="51">
        <v>1057706</v>
      </c>
      <c r="H81" s="52">
        <v>1157212</v>
      </c>
      <c r="I81" s="51">
        <f t="shared" si="6"/>
        <v>88142</v>
      </c>
    </row>
    <row r="82" spans="1:9" ht="12.75" x14ac:dyDescent="0.2">
      <c r="A82" s="45"/>
      <c r="B82" s="46" t="s">
        <v>169</v>
      </c>
      <c r="C82" s="88"/>
      <c r="D82" s="45"/>
      <c r="E82" s="50"/>
      <c r="F82" s="50"/>
      <c r="G82" s="47">
        <f>SUM(G83:G104)</f>
        <v>14384810</v>
      </c>
      <c r="H82" s="48">
        <f t="shared" ref="H82:I82" si="7">SUM(H83:H104)</f>
        <v>13882400</v>
      </c>
      <c r="I82" s="47">
        <f t="shared" si="7"/>
        <v>1198727</v>
      </c>
    </row>
    <row r="83" spans="1:9" ht="12.75" x14ac:dyDescent="0.2">
      <c r="A83" s="45">
        <v>1</v>
      </c>
      <c r="B83" s="54" t="s">
        <v>288</v>
      </c>
      <c r="C83" s="94" t="s">
        <v>216</v>
      </c>
      <c r="D83" s="45" t="str">
        <f t="shared" si="5"/>
        <v>-</v>
      </c>
      <c r="E83" s="50">
        <v>1</v>
      </c>
      <c r="F83" s="50">
        <v>0.6</v>
      </c>
      <c r="G83" s="51">
        <v>634624</v>
      </c>
      <c r="H83" s="52">
        <v>396640</v>
      </c>
      <c r="I83" s="51">
        <f t="shared" si="6"/>
        <v>52885</v>
      </c>
    </row>
    <row r="84" spans="1:9" ht="12.75" x14ac:dyDescent="0.2">
      <c r="A84" s="45">
        <v>2</v>
      </c>
      <c r="B84" s="54" t="s">
        <v>289</v>
      </c>
      <c r="C84" s="94"/>
      <c r="D84" s="45" t="str">
        <f t="shared" si="5"/>
        <v>-</v>
      </c>
      <c r="E84" s="50">
        <v>1</v>
      </c>
      <c r="F84" s="50">
        <v>0.6</v>
      </c>
      <c r="G84" s="51">
        <v>634624</v>
      </c>
      <c r="H84" s="52">
        <v>634624</v>
      </c>
      <c r="I84" s="51">
        <f t="shared" si="6"/>
        <v>52885</v>
      </c>
    </row>
    <row r="85" spans="1:9" ht="12.75" x14ac:dyDescent="0.2">
      <c r="A85" s="45">
        <v>3</v>
      </c>
      <c r="B85" s="54" t="s">
        <v>290</v>
      </c>
      <c r="C85" s="94"/>
      <c r="D85" s="45" t="str">
        <f t="shared" si="5"/>
        <v>-</v>
      </c>
      <c r="E85" s="50">
        <v>1</v>
      </c>
      <c r="F85" s="50">
        <v>0.6</v>
      </c>
      <c r="G85" s="51">
        <v>634624</v>
      </c>
      <c r="H85" s="52">
        <v>634624</v>
      </c>
      <c r="I85" s="51">
        <f t="shared" si="6"/>
        <v>52885</v>
      </c>
    </row>
    <row r="86" spans="1:9" ht="12.75" x14ac:dyDescent="0.2">
      <c r="A86" s="45">
        <v>4</v>
      </c>
      <c r="B86" s="54" t="s">
        <v>291</v>
      </c>
      <c r="C86" s="94"/>
      <c r="D86" s="45" t="str">
        <f t="shared" si="5"/>
        <v>-</v>
      </c>
      <c r="E86" s="50">
        <v>1</v>
      </c>
      <c r="F86" s="50">
        <v>0.6</v>
      </c>
      <c r="G86" s="51">
        <v>634624</v>
      </c>
      <c r="H86" s="52">
        <v>634624</v>
      </c>
      <c r="I86" s="51">
        <f t="shared" si="6"/>
        <v>52885</v>
      </c>
    </row>
    <row r="87" spans="1:9" ht="12.75" x14ac:dyDescent="0.2">
      <c r="A87" s="45">
        <v>5</v>
      </c>
      <c r="B87" s="54" t="s">
        <v>292</v>
      </c>
      <c r="C87" s="94"/>
      <c r="D87" s="45" t="str">
        <f t="shared" si="5"/>
        <v>-</v>
      </c>
      <c r="E87" s="50">
        <v>1</v>
      </c>
      <c r="F87" s="50">
        <v>0.6</v>
      </c>
      <c r="G87" s="51">
        <v>634624</v>
      </c>
      <c r="H87" s="52">
        <v>634624</v>
      </c>
      <c r="I87" s="51">
        <f t="shared" si="6"/>
        <v>52885</v>
      </c>
    </row>
    <row r="88" spans="1:9" ht="12.75" x14ac:dyDescent="0.2">
      <c r="A88" s="45">
        <v>6</v>
      </c>
      <c r="B88" s="54" t="s">
        <v>293</v>
      </c>
      <c r="C88" s="94"/>
      <c r="D88" s="45" t="str">
        <f t="shared" si="5"/>
        <v>-</v>
      </c>
      <c r="E88" s="50">
        <v>1</v>
      </c>
      <c r="F88" s="50">
        <v>0.6</v>
      </c>
      <c r="G88" s="51">
        <v>634624</v>
      </c>
      <c r="H88" s="52">
        <v>634624</v>
      </c>
      <c r="I88" s="51">
        <f t="shared" si="6"/>
        <v>52885</v>
      </c>
    </row>
    <row r="89" spans="1:9" ht="12.75" x14ac:dyDescent="0.2">
      <c r="A89" s="45">
        <v>7</v>
      </c>
      <c r="B89" s="54" t="s">
        <v>294</v>
      </c>
      <c r="C89" s="94"/>
      <c r="D89" s="45" t="str">
        <f t="shared" si="5"/>
        <v>-</v>
      </c>
      <c r="E89" s="50">
        <v>1</v>
      </c>
      <c r="F89" s="50">
        <v>0.6</v>
      </c>
      <c r="G89" s="51">
        <v>634624</v>
      </c>
      <c r="H89" s="52">
        <v>634624</v>
      </c>
      <c r="I89" s="51">
        <f t="shared" si="6"/>
        <v>52885</v>
      </c>
    </row>
    <row r="90" spans="1:9" ht="12.75" x14ac:dyDescent="0.2">
      <c r="A90" s="45">
        <v>8</v>
      </c>
      <c r="B90" s="54" t="s">
        <v>295</v>
      </c>
      <c r="C90" s="94"/>
      <c r="D90" s="45" t="str">
        <f t="shared" si="5"/>
        <v>-</v>
      </c>
      <c r="E90" s="50">
        <v>1</v>
      </c>
      <c r="F90" s="50">
        <v>0.6</v>
      </c>
      <c r="G90" s="51">
        <v>634624</v>
      </c>
      <c r="H90" s="52">
        <v>634624</v>
      </c>
      <c r="I90" s="51">
        <f t="shared" si="6"/>
        <v>52885</v>
      </c>
    </row>
    <row r="91" spans="1:9" ht="12.75" x14ac:dyDescent="0.2">
      <c r="A91" s="45">
        <v>9</v>
      </c>
      <c r="B91" s="54" t="s">
        <v>296</v>
      </c>
      <c r="C91" s="94"/>
      <c r="D91" s="45" t="str">
        <f t="shared" si="5"/>
        <v>-</v>
      </c>
      <c r="E91" s="50">
        <v>1</v>
      </c>
      <c r="F91" s="50">
        <v>0.6</v>
      </c>
      <c r="G91" s="51">
        <v>634624</v>
      </c>
      <c r="H91" s="52">
        <v>634624</v>
      </c>
      <c r="I91" s="51">
        <f t="shared" si="6"/>
        <v>52885</v>
      </c>
    </row>
    <row r="92" spans="1:9" ht="12.75" x14ac:dyDescent="0.2">
      <c r="A92" s="45">
        <v>10</v>
      </c>
      <c r="B92" s="54" t="s">
        <v>297</v>
      </c>
      <c r="C92" s="94"/>
      <c r="D92" s="45" t="str">
        <f t="shared" si="5"/>
        <v>-</v>
      </c>
      <c r="E92" s="50">
        <v>1</v>
      </c>
      <c r="F92" s="50">
        <v>0.6</v>
      </c>
      <c r="G92" s="51">
        <v>634624</v>
      </c>
      <c r="H92" s="52">
        <v>634624</v>
      </c>
      <c r="I92" s="51">
        <f t="shared" si="6"/>
        <v>52885</v>
      </c>
    </row>
    <row r="93" spans="1:9" ht="12.75" x14ac:dyDescent="0.2">
      <c r="A93" s="45">
        <v>11</v>
      </c>
      <c r="B93" s="54" t="s">
        <v>298</v>
      </c>
      <c r="C93" s="94"/>
      <c r="D93" s="45" t="str">
        <f t="shared" si="5"/>
        <v>-</v>
      </c>
      <c r="E93" s="50">
        <v>1</v>
      </c>
      <c r="F93" s="50">
        <v>0.6</v>
      </c>
      <c r="G93" s="51">
        <v>634624</v>
      </c>
      <c r="H93" s="52">
        <v>634624</v>
      </c>
      <c r="I93" s="51">
        <f t="shared" si="6"/>
        <v>52885</v>
      </c>
    </row>
    <row r="94" spans="1:9" ht="12.75" x14ac:dyDescent="0.2">
      <c r="A94" s="45">
        <v>12</v>
      </c>
      <c r="B94" s="54" t="s">
        <v>299</v>
      </c>
      <c r="C94" s="94"/>
      <c r="D94" s="45" t="str">
        <f t="shared" si="5"/>
        <v>-</v>
      </c>
      <c r="E94" s="50">
        <v>1</v>
      </c>
      <c r="F94" s="50">
        <v>0.6</v>
      </c>
      <c r="G94" s="51">
        <v>634624</v>
      </c>
      <c r="H94" s="52">
        <v>634624</v>
      </c>
      <c r="I94" s="51">
        <f t="shared" si="6"/>
        <v>52885</v>
      </c>
    </row>
    <row r="95" spans="1:9" ht="12.75" x14ac:dyDescent="0.2">
      <c r="A95" s="45">
        <v>13</v>
      </c>
      <c r="B95" s="54" t="s">
        <v>300</v>
      </c>
      <c r="C95" s="94"/>
      <c r="D95" s="45" t="str">
        <f t="shared" si="5"/>
        <v>-</v>
      </c>
      <c r="E95" s="50">
        <v>1</v>
      </c>
      <c r="F95" s="50">
        <v>0.6</v>
      </c>
      <c r="G95" s="51">
        <v>634624</v>
      </c>
      <c r="H95" s="52">
        <v>475968</v>
      </c>
      <c r="I95" s="51">
        <f t="shared" si="6"/>
        <v>52885</v>
      </c>
    </row>
    <row r="96" spans="1:9" ht="12.75" x14ac:dyDescent="0.2">
      <c r="A96" s="45">
        <v>14</v>
      </c>
      <c r="B96" s="54" t="s">
        <v>301</v>
      </c>
      <c r="C96" s="94"/>
      <c r="D96" s="45" t="str">
        <f t="shared" si="5"/>
        <v>-</v>
      </c>
      <c r="E96" s="50">
        <v>1</v>
      </c>
      <c r="F96" s="50">
        <v>0.6</v>
      </c>
      <c r="G96" s="51">
        <v>634624</v>
      </c>
      <c r="H96" s="52">
        <v>634624</v>
      </c>
      <c r="I96" s="51">
        <f t="shared" si="6"/>
        <v>52885</v>
      </c>
    </row>
    <row r="97" spans="1:9" ht="12.75" x14ac:dyDescent="0.2">
      <c r="A97" s="45">
        <v>15</v>
      </c>
      <c r="B97" s="54" t="s">
        <v>302</v>
      </c>
      <c r="C97" s="94"/>
      <c r="D97" s="45" t="str">
        <f t="shared" si="5"/>
        <v>-</v>
      </c>
      <c r="E97" s="50">
        <v>1</v>
      </c>
      <c r="F97" s="50">
        <v>0.6</v>
      </c>
      <c r="G97" s="51">
        <v>634624</v>
      </c>
      <c r="H97" s="52">
        <v>634624</v>
      </c>
      <c r="I97" s="51">
        <f t="shared" si="6"/>
        <v>52885</v>
      </c>
    </row>
    <row r="98" spans="1:9" ht="12.75" x14ac:dyDescent="0.2">
      <c r="A98" s="45">
        <v>16</v>
      </c>
      <c r="B98" s="54" t="s">
        <v>303</v>
      </c>
      <c r="C98" s="94"/>
      <c r="D98" s="45" t="str">
        <f t="shared" si="5"/>
        <v>-</v>
      </c>
      <c r="E98" s="50">
        <v>1</v>
      </c>
      <c r="F98" s="50">
        <v>0.6</v>
      </c>
      <c r="G98" s="51">
        <v>634624</v>
      </c>
      <c r="H98" s="52">
        <v>634624</v>
      </c>
      <c r="I98" s="51">
        <f t="shared" si="6"/>
        <v>52885</v>
      </c>
    </row>
    <row r="99" spans="1:9" ht="12.75" x14ac:dyDescent="0.2">
      <c r="A99" s="45">
        <v>17</v>
      </c>
      <c r="B99" s="54" t="s">
        <v>304</v>
      </c>
      <c r="C99" s="94"/>
      <c r="D99" s="45" t="str">
        <f t="shared" si="5"/>
        <v>-</v>
      </c>
      <c r="E99" s="50">
        <v>1</v>
      </c>
      <c r="F99" s="50">
        <v>0.6</v>
      </c>
      <c r="G99" s="51">
        <v>634624</v>
      </c>
      <c r="H99" s="52">
        <v>634624</v>
      </c>
      <c r="I99" s="51">
        <f t="shared" si="6"/>
        <v>52885</v>
      </c>
    </row>
    <row r="100" spans="1:9" ht="12.75" x14ac:dyDescent="0.2">
      <c r="A100" s="45">
        <v>18</v>
      </c>
      <c r="B100" s="54" t="s">
        <v>305</v>
      </c>
      <c r="C100" s="94"/>
      <c r="D100" s="45" t="str">
        <f t="shared" si="5"/>
        <v>-</v>
      </c>
      <c r="E100" s="50">
        <v>1</v>
      </c>
      <c r="F100" s="50">
        <v>0.6</v>
      </c>
      <c r="G100" s="51">
        <v>634624</v>
      </c>
      <c r="H100" s="52">
        <v>634624</v>
      </c>
      <c r="I100" s="51">
        <f t="shared" si="6"/>
        <v>52885</v>
      </c>
    </row>
    <row r="101" spans="1:9" ht="12.75" x14ac:dyDescent="0.2">
      <c r="A101" s="45">
        <v>19</v>
      </c>
      <c r="B101" s="54" t="s">
        <v>306</v>
      </c>
      <c r="C101" s="94"/>
      <c r="D101" s="45" t="str">
        <f t="shared" si="5"/>
        <v>-</v>
      </c>
      <c r="E101" s="50">
        <v>1</v>
      </c>
      <c r="F101" s="50">
        <v>0.6</v>
      </c>
      <c r="G101" s="51">
        <v>634624</v>
      </c>
      <c r="H101" s="52">
        <v>634624</v>
      </c>
      <c r="I101" s="51">
        <f t="shared" si="6"/>
        <v>52885</v>
      </c>
    </row>
    <row r="102" spans="1:9" ht="12.75" x14ac:dyDescent="0.2">
      <c r="A102" s="45">
        <v>20</v>
      </c>
      <c r="B102" s="54" t="s">
        <v>307</v>
      </c>
      <c r="C102" s="94"/>
      <c r="D102" s="45" t="str">
        <f t="shared" si="5"/>
        <v>-</v>
      </c>
      <c r="E102" s="50">
        <v>1</v>
      </c>
      <c r="F102" s="50">
        <v>0.6</v>
      </c>
      <c r="G102" s="51">
        <v>634624</v>
      </c>
      <c r="H102" s="52">
        <v>634624</v>
      </c>
      <c r="I102" s="51">
        <f t="shared" si="6"/>
        <v>52885</v>
      </c>
    </row>
    <row r="103" spans="1:9" ht="12.75" x14ac:dyDescent="0.2">
      <c r="A103" s="45">
        <v>21</v>
      </c>
      <c r="B103" s="54" t="s">
        <v>308</v>
      </c>
      <c r="C103" s="94"/>
      <c r="D103" s="45" t="str">
        <f t="shared" si="5"/>
        <v>-</v>
      </c>
      <c r="E103" s="50">
        <v>1</v>
      </c>
      <c r="F103" s="50">
        <v>0.6</v>
      </c>
      <c r="G103" s="51">
        <v>634624</v>
      </c>
      <c r="H103" s="52">
        <v>846165</v>
      </c>
      <c r="I103" s="51">
        <f t="shared" si="6"/>
        <v>52885</v>
      </c>
    </row>
    <row r="104" spans="1:9" ht="12.75" x14ac:dyDescent="0.2">
      <c r="A104" s="45">
        <v>22</v>
      </c>
      <c r="B104" s="54" t="s">
        <v>309</v>
      </c>
      <c r="C104" s="94"/>
      <c r="D104" s="45" t="str">
        <f t="shared" si="5"/>
        <v>+</v>
      </c>
      <c r="E104" s="50">
        <v>1</v>
      </c>
      <c r="F104" s="50">
        <v>1</v>
      </c>
      <c r="G104" s="51">
        <v>1057706</v>
      </c>
      <c r="H104" s="52">
        <v>740395</v>
      </c>
      <c r="I104" s="51">
        <f t="shared" si="6"/>
        <v>88142</v>
      </c>
    </row>
    <row r="105" spans="1:9" ht="12.75" x14ac:dyDescent="0.2">
      <c r="A105" s="45"/>
      <c r="B105" s="46" t="s">
        <v>170</v>
      </c>
      <c r="C105" s="88"/>
      <c r="D105" s="45"/>
      <c r="E105" s="50"/>
      <c r="F105" s="50"/>
      <c r="G105" s="47">
        <f>SUM(G106:G123)</f>
        <v>9836670</v>
      </c>
      <c r="H105" s="48">
        <f t="shared" ref="H105:I105" si="8">SUM(H106:H123)</f>
        <v>10912465</v>
      </c>
      <c r="I105" s="47">
        <f t="shared" si="8"/>
        <v>819721</v>
      </c>
    </row>
    <row r="106" spans="1:9" ht="12.75" x14ac:dyDescent="0.2">
      <c r="A106" s="45">
        <v>1</v>
      </c>
      <c r="B106" s="54" t="s">
        <v>310</v>
      </c>
      <c r="C106" s="94" t="s">
        <v>214</v>
      </c>
      <c r="D106" s="45" t="str">
        <f t="shared" si="5"/>
        <v>-</v>
      </c>
      <c r="E106" s="50">
        <v>0.5</v>
      </c>
      <c r="F106" s="50">
        <v>0.6</v>
      </c>
      <c r="G106" s="51">
        <v>317312</v>
      </c>
      <c r="H106" s="52">
        <v>317312</v>
      </c>
      <c r="I106" s="51">
        <f t="shared" si="6"/>
        <v>26443</v>
      </c>
    </row>
    <row r="107" spans="1:9" ht="12.75" x14ac:dyDescent="0.2">
      <c r="A107" s="45">
        <v>2</v>
      </c>
      <c r="B107" s="54" t="s">
        <v>311</v>
      </c>
      <c r="C107" s="94"/>
      <c r="D107" s="45" t="str">
        <f t="shared" si="5"/>
        <v>-</v>
      </c>
      <c r="E107" s="50">
        <v>0.5</v>
      </c>
      <c r="F107" s="50">
        <v>0.6</v>
      </c>
      <c r="G107" s="51">
        <v>317312</v>
      </c>
      <c r="H107" s="52">
        <v>317312</v>
      </c>
      <c r="I107" s="51">
        <f t="shared" si="6"/>
        <v>26443</v>
      </c>
    </row>
    <row r="108" spans="1:9" ht="12.75" x14ac:dyDescent="0.2">
      <c r="A108" s="45">
        <v>3</v>
      </c>
      <c r="B108" s="54" t="s">
        <v>312</v>
      </c>
      <c r="C108" s="94"/>
      <c r="D108" s="45" t="str">
        <f t="shared" si="5"/>
        <v>-</v>
      </c>
      <c r="E108" s="50">
        <v>0.5</v>
      </c>
      <c r="F108" s="50">
        <v>0</v>
      </c>
      <c r="G108" s="51">
        <v>0</v>
      </c>
      <c r="H108" s="52">
        <v>79328</v>
      </c>
      <c r="I108" s="51">
        <f t="shared" si="6"/>
        <v>0</v>
      </c>
    </row>
    <row r="109" spans="1:9" ht="12.75" x14ac:dyDescent="0.2">
      <c r="A109" s="45">
        <v>4</v>
      </c>
      <c r="B109" s="54" t="s">
        <v>313</v>
      </c>
      <c r="C109" s="94"/>
      <c r="D109" s="45" t="str">
        <f t="shared" si="5"/>
        <v>-</v>
      </c>
      <c r="E109" s="50">
        <v>0.5</v>
      </c>
      <c r="F109" s="50">
        <v>0.6</v>
      </c>
      <c r="G109" s="51">
        <v>317312</v>
      </c>
      <c r="H109" s="52">
        <v>317312</v>
      </c>
      <c r="I109" s="51">
        <f t="shared" si="6"/>
        <v>26443</v>
      </c>
    </row>
    <row r="110" spans="1:9" ht="12.75" x14ac:dyDescent="0.2">
      <c r="A110" s="45">
        <v>5</v>
      </c>
      <c r="B110" s="54" t="s">
        <v>314</v>
      </c>
      <c r="C110" s="94"/>
      <c r="D110" s="45" t="str">
        <f t="shared" si="5"/>
        <v>-</v>
      </c>
      <c r="E110" s="50">
        <v>0.5</v>
      </c>
      <c r="F110" s="50">
        <v>0.6</v>
      </c>
      <c r="G110" s="51">
        <v>317312</v>
      </c>
      <c r="H110" s="52">
        <v>317312</v>
      </c>
      <c r="I110" s="51">
        <f t="shared" si="6"/>
        <v>26443</v>
      </c>
    </row>
    <row r="111" spans="1:9" ht="12.75" x14ac:dyDescent="0.2">
      <c r="A111" s="45">
        <v>6</v>
      </c>
      <c r="B111" s="54" t="s">
        <v>315</v>
      </c>
      <c r="C111" s="94"/>
      <c r="D111" s="45" t="str">
        <f t="shared" si="5"/>
        <v>-</v>
      </c>
      <c r="E111" s="50">
        <v>0.5</v>
      </c>
      <c r="F111" s="50">
        <v>0.6</v>
      </c>
      <c r="G111" s="51">
        <v>317312</v>
      </c>
      <c r="H111" s="52">
        <v>79328</v>
      </c>
      <c r="I111" s="51">
        <f t="shared" si="6"/>
        <v>26443</v>
      </c>
    </row>
    <row r="112" spans="1:9" ht="12.75" x14ac:dyDescent="0.2">
      <c r="A112" s="45">
        <v>7</v>
      </c>
      <c r="B112" s="54" t="s">
        <v>316</v>
      </c>
      <c r="C112" s="94" t="s">
        <v>216</v>
      </c>
      <c r="D112" s="45" t="str">
        <f t="shared" si="5"/>
        <v>-</v>
      </c>
      <c r="E112" s="50">
        <v>1</v>
      </c>
      <c r="F112" s="50">
        <v>0.6</v>
      </c>
      <c r="G112" s="51">
        <v>634624</v>
      </c>
      <c r="H112" s="52">
        <v>634624</v>
      </c>
      <c r="I112" s="51">
        <f t="shared" si="6"/>
        <v>52885</v>
      </c>
    </row>
    <row r="113" spans="1:9" ht="12.75" x14ac:dyDescent="0.2">
      <c r="A113" s="45">
        <v>8</v>
      </c>
      <c r="B113" s="54" t="s">
        <v>317</v>
      </c>
      <c r="C113" s="94"/>
      <c r="D113" s="45" t="str">
        <f t="shared" si="5"/>
        <v>-</v>
      </c>
      <c r="E113" s="50">
        <v>1</v>
      </c>
      <c r="F113" s="50">
        <v>0.6</v>
      </c>
      <c r="G113" s="51">
        <v>634624</v>
      </c>
      <c r="H113" s="52">
        <v>396640</v>
      </c>
      <c r="I113" s="51">
        <f t="shared" si="6"/>
        <v>52885</v>
      </c>
    </row>
    <row r="114" spans="1:9" ht="12.75" x14ac:dyDescent="0.2">
      <c r="A114" s="45">
        <v>9</v>
      </c>
      <c r="B114" s="54" t="s">
        <v>318</v>
      </c>
      <c r="C114" s="94"/>
      <c r="D114" s="45" t="str">
        <f t="shared" si="5"/>
        <v>-</v>
      </c>
      <c r="E114" s="50">
        <v>1</v>
      </c>
      <c r="F114" s="50">
        <v>0.6</v>
      </c>
      <c r="G114" s="51">
        <v>634624</v>
      </c>
      <c r="H114" s="52">
        <v>634624</v>
      </c>
      <c r="I114" s="51">
        <f t="shared" si="6"/>
        <v>52885</v>
      </c>
    </row>
    <row r="115" spans="1:9" ht="12.75" x14ac:dyDescent="0.2">
      <c r="A115" s="45">
        <v>10</v>
      </c>
      <c r="B115" s="54" t="s">
        <v>319</v>
      </c>
      <c r="C115" s="94"/>
      <c r="D115" s="45" t="str">
        <f t="shared" si="5"/>
        <v>-</v>
      </c>
      <c r="E115" s="50">
        <v>1</v>
      </c>
      <c r="F115" s="50">
        <v>0.6</v>
      </c>
      <c r="G115" s="51">
        <v>634624</v>
      </c>
      <c r="H115" s="52">
        <v>475968</v>
      </c>
      <c r="I115" s="51">
        <f t="shared" si="6"/>
        <v>52885</v>
      </c>
    </row>
    <row r="116" spans="1:9" ht="12.75" x14ac:dyDescent="0.2">
      <c r="A116" s="45">
        <v>11</v>
      </c>
      <c r="B116" s="54" t="s">
        <v>320</v>
      </c>
      <c r="C116" s="94"/>
      <c r="D116" s="45" t="str">
        <f t="shared" si="5"/>
        <v>-</v>
      </c>
      <c r="E116" s="50">
        <v>1</v>
      </c>
      <c r="F116" s="50">
        <v>0.6</v>
      </c>
      <c r="G116" s="51">
        <v>634624</v>
      </c>
      <c r="H116" s="52">
        <v>634624</v>
      </c>
      <c r="I116" s="51">
        <f t="shared" si="6"/>
        <v>52885</v>
      </c>
    </row>
    <row r="117" spans="1:9" ht="12.75" x14ac:dyDescent="0.2">
      <c r="A117" s="45">
        <v>12</v>
      </c>
      <c r="B117" s="54" t="s">
        <v>321</v>
      </c>
      <c r="C117" s="94"/>
      <c r="D117" s="45" t="str">
        <f t="shared" si="5"/>
        <v>-</v>
      </c>
      <c r="E117" s="50">
        <v>1</v>
      </c>
      <c r="F117" s="50">
        <v>0.6</v>
      </c>
      <c r="G117" s="51">
        <v>634624</v>
      </c>
      <c r="H117" s="52">
        <v>740395</v>
      </c>
      <c r="I117" s="51">
        <f t="shared" si="6"/>
        <v>52885</v>
      </c>
    </row>
    <row r="118" spans="1:9" ht="12.75" x14ac:dyDescent="0.2">
      <c r="A118" s="45">
        <v>13</v>
      </c>
      <c r="B118" s="54" t="s">
        <v>322</v>
      </c>
      <c r="C118" s="94"/>
      <c r="D118" s="45" t="str">
        <f t="shared" si="5"/>
        <v>+</v>
      </c>
      <c r="E118" s="50">
        <v>1</v>
      </c>
      <c r="F118" s="50">
        <v>1</v>
      </c>
      <c r="G118" s="51">
        <v>1057706</v>
      </c>
      <c r="H118" s="52">
        <v>1057706</v>
      </c>
      <c r="I118" s="51">
        <f t="shared" si="6"/>
        <v>88142</v>
      </c>
    </row>
    <row r="119" spans="1:9" ht="12.75" x14ac:dyDescent="0.2">
      <c r="A119" s="45">
        <v>14</v>
      </c>
      <c r="B119" s="54" t="s">
        <v>323</v>
      </c>
      <c r="C119" s="94"/>
      <c r="D119" s="45" t="str">
        <f t="shared" si="5"/>
        <v>+</v>
      </c>
      <c r="E119" s="50">
        <v>1</v>
      </c>
      <c r="F119" s="50">
        <v>1</v>
      </c>
      <c r="G119" s="51">
        <v>1057706</v>
      </c>
      <c r="H119" s="52">
        <v>1057706</v>
      </c>
      <c r="I119" s="51">
        <f t="shared" si="6"/>
        <v>88142</v>
      </c>
    </row>
    <row r="120" spans="1:9" ht="12.75" x14ac:dyDescent="0.2">
      <c r="A120" s="45">
        <v>15</v>
      </c>
      <c r="B120" s="54" t="s">
        <v>324</v>
      </c>
      <c r="C120" s="94"/>
      <c r="D120" s="45" t="str">
        <f t="shared" si="5"/>
        <v>+</v>
      </c>
      <c r="E120" s="50">
        <v>1</v>
      </c>
      <c r="F120" s="50">
        <v>1</v>
      </c>
      <c r="G120" s="51">
        <v>1057706</v>
      </c>
      <c r="H120" s="52">
        <v>1057706</v>
      </c>
      <c r="I120" s="51">
        <f t="shared" si="6"/>
        <v>88142</v>
      </c>
    </row>
    <row r="121" spans="1:9" ht="12.75" x14ac:dyDescent="0.2">
      <c r="A121" s="45">
        <v>16</v>
      </c>
      <c r="B121" s="54" t="s">
        <v>325</v>
      </c>
      <c r="C121" s="94"/>
      <c r="D121" s="45" t="str">
        <f t="shared" si="5"/>
        <v>-</v>
      </c>
      <c r="E121" s="50">
        <v>1</v>
      </c>
      <c r="F121" s="50">
        <v>0.6</v>
      </c>
      <c r="G121" s="51">
        <v>634624</v>
      </c>
      <c r="H121" s="52">
        <v>740395</v>
      </c>
      <c r="I121" s="51">
        <f t="shared" si="6"/>
        <v>52885</v>
      </c>
    </row>
    <row r="122" spans="1:9" ht="12.75" x14ac:dyDescent="0.2">
      <c r="A122" s="45">
        <v>17</v>
      </c>
      <c r="B122" s="54" t="s">
        <v>326</v>
      </c>
      <c r="C122" s="94"/>
      <c r="D122" s="45" t="str">
        <f t="shared" si="5"/>
        <v>-</v>
      </c>
      <c r="E122" s="50">
        <v>1</v>
      </c>
      <c r="F122" s="50">
        <v>0.6</v>
      </c>
      <c r="G122" s="51">
        <v>634624</v>
      </c>
      <c r="H122" s="52">
        <v>1260893</v>
      </c>
      <c r="I122" s="51">
        <f t="shared" si="6"/>
        <v>52885</v>
      </c>
    </row>
    <row r="123" spans="1:9" ht="12.75" x14ac:dyDescent="0.2">
      <c r="A123" s="45">
        <v>18</v>
      </c>
      <c r="B123" s="54" t="s">
        <v>327</v>
      </c>
      <c r="C123" s="94"/>
      <c r="D123" s="45" t="str">
        <f t="shared" si="5"/>
        <v>-</v>
      </c>
      <c r="E123" s="50">
        <v>1</v>
      </c>
      <c r="F123" s="50">
        <v>0</v>
      </c>
      <c r="G123" s="51">
        <v>0</v>
      </c>
      <c r="H123" s="52">
        <v>793280</v>
      </c>
      <c r="I123" s="51">
        <f t="shared" si="6"/>
        <v>0</v>
      </c>
    </row>
    <row r="124" spans="1:9" ht="25.5" x14ac:dyDescent="0.2">
      <c r="A124" s="45"/>
      <c r="B124" s="46" t="s">
        <v>171</v>
      </c>
      <c r="C124" s="88"/>
      <c r="D124" s="45"/>
      <c r="E124" s="50"/>
      <c r="F124" s="50"/>
      <c r="G124" s="47">
        <f>SUM(G125:G151)</f>
        <v>11105920</v>
      </c>
      <c r="H124" s="48">
        <f t="shared" ref="H124" si="9">SUM(H125:H151)</f>
        <v>13565084</v>
      </c>
      <c r="I124" s="47">
        <f>SUM(I125:I151)</f>
        <v>925489</v>
      </c>
    </row>
    <row r="125" spans="1:9" ht="12.75" x14ac:dyDescent="0.2">
      <c r="A125" s="45">
        <v>1</v>
      </c>
      <c r="B125" s="54" t="s">
        <v>328</v>
      </c>
      <c r="C125" s="94" t="s">
        <v>214</v>
      </c>
      <c r="D125" s="45" t="str">
        <f t="shared" ref="D125:D188" si="10">IF(F125=1,"+","-")</f>
        <v>-</v>
      </c>
      <c r="E125" s="50">
        <v>0.5</v>
      </c>
      <c r="F125" s="50">
        <v>0</v>
      </c>
      <c r="G125" s="51">
        <v>0</v>
      </c>
      <c r="H125" s="52">
        <v>79328</v>
      </c>
      <c r="I125" s="51">
        <f t="shared" ref="I125:I188" si="11">G125/12</f>
        <v>0</v>
      </c>
    </row>
    <row r="126" spans="1:9" ht="12.75" x14ac:dyDescent="0.2">
      <c r="A126" s="45">
        <v>2</v>
      </c>
      <c r="B126" s="54" t="s">
        <v>329</v>
      </c>
      <c r="C126" s="94"/>
      <c r="D126" s="45" t="str">
        <f t="shared" si="10"/>
        <v>-</v>
      </c>
      <c r="E126" s="50">
        <v>0.5</v>
      </c>
      <c r="F126" s="50">
        <v>0.6</v>
      </c>
      <c r="G126" s="51">
        <v>317312</v>
      </c>
      <c r="H126" s="52">
        <v>475968</v>
      </c>
      <c r="I126" s="51">
        <f t="shared" si="11"/>
        <v>26443</v>
      </c>
    </row>
    <row r="127" spans="1:9" ht="12.75" x14ac:dyDescent="0.2">
      <c r="A127" s="45">
        <v>3</v>
      </c>
      <c r="B127" s="54" t="s">
        <v>330</v>
      </c>
      <c r="C127" s="94"/>
      <c r="D127" s="45" t="str">
        <f t="shared" si="10"/>
        <v>-</v>
      </c>
      <c r="E127" s="50">
        <v>0.5</v>
      </c>
      <c r="F127" s="50">
        <v>0</v>
      </c>
      <c r="G127" s="51">
        <v>0</v>
      </c>
      <c r="H127" s="52">
        <v>237984</v>
      </c>
      <c r="I127" s="51">
        <f t="shared" si="11"/>
        <v>0</v>
      </c>
    </row>
    <row r="128" spans="1:9" ht="12.75" x14ac:dyDescent="0.2">
      <c r="A128" s="45">
        <v>4</v>
      </c>
      <c r="B128" s="54" t="s">
        <v>331</v>
      </c>
      <c r="C128" s="94"/>
      <c r="D128" s="45" t="str">
        <f t="shared" si="10"/>
        <v>-</v>
      </c>
      <c r="E128" s="50">
        <v>0.5</v>
      </c>
      <c r="F128" s="50">
        <v>0</v>
      </c>
      <c r="G128" s="51">
        <v>0</v>
      </c>
      <c r="H128" s="52">
        <v>79328</v>
      </c>
      <c r="I128" s="51">
        <f t="shared" si="11"/>
        <v>0</v>
      </c>
    </row>
    <row r="129" spans="1:9" ht="12.75" x14ac:dyDescent="0.2">
      <c r="A129" s="45">
        <v>5</v>
      </c>
      <c r="B129" s="54" t="s">
        <v>332</v>
      </c>
      <c r="C129" s="94"/>
      <c r="D129" s="45" t="str">
        <f t="shared" si="10"/>
        <v>-</v>
      </c>
      <c r="E129" s="50">
        <v>0.5</v>
      </c>
      <c r="F129" s="50">
        <v>0.6</v>
      </c>
      <c r="G129" s="51">
        <v>317312</v>
      </c>
      <c r="H129" s="52">
        <v>475968</v>
      </c>
      <c r="I129" s="51">
        <f t="shared" si="11"/>
        <v>26443</v>
      </c>
    </row>
    <row r="130" spans="1:9" ht="12.75" x14ac:dyDescent="0.2">
      <c r="A130" s="45">
        <v>6</v>
      </c>
      <c r="B130" s="54" t="s">
        <v>333</v>
      </c>
      <c r="C130" s="94"/>
      <c r="D130" s="45" t="str">
        <f t="shared" si="10"/>
        <v>-</v>
      </c>
      <c r="E130" s="50">
        <v>0.5</v>
      </c>
      <c r="F130" s="50">
        <v>0.6</v>
      </c>
      <c r="G130" s="51">
        <v>317312</v>
      </c>
      <c r="H130" s="52">
        <v>317312</v>
      </c>
      <c r="I130" s="51">
        <f t="shared" si="11"/>
        <v>26443</v>
      </c>
    </row>
    <row r="131" spans="1:9" ht="12.75" x14ac:dyDescent="0.2">
      <c r="A131" s="45">
        <v>7</v>
      </c>
      <c r="B131" s="54" t="s">
        <v>334</v>
      </c>
      <c r="C131" s="94"/>
      <c r="D131" s="45" t="str">
        <f t="shared" si="10"/>
        <v>-</v>
      </c>
      <c r="E131" s="50">
        <v>0.5</v>
      </c>
      <c r="F131" s="50">
        <v>0</v>
      </c>
      <c r="G131" s="51">
        <v>0</v>
      </c>
      <c r="H131" s="52">
        <v>158656</v>
      </c>
      <c r="I131" s="51">
        <f t="shared" si="11"/>
        <v>0</v>
      </c>
    </row>
    <row r="132" spans="1:9" ht="12.75" x14ac:dyDescent="0.2">
      <c r="A132" s="45">
        <v>8</v>
      </c>
      <c r="B132" s="54" t="s">
        <v>335</v>
      </c>
      <c r="C132" s="94"/>
      <c r="D132" s="45" t="str">
        <f t="shared" si="10"/>
        <v>-</v>
      </c>
      <c r="E132" s="50">
        <v>0.5</v>
      </c>
      <c r="F132" s="50">
        <v>0</v>
      </c>
      <c r="G132" s="51">
        <v>0</v>
      </c>
      <c r="H132" s="52">
        <v>79328</v>
      </c>
      <c r="I132" s="51">
        <f t="shared" si="11"/>
        <v>0</v>
      </c>
    </row>
    <row r="133" spans="1:9" ht="12.75" x14ac:dyDescent="0.2">
      <c r="A133" s="45">
        <v>9</v>
      </c>
      <c r="B133" s="54" t="s">
        <v>336</v>
      </c>
      <c r="C133" s="94"/>
      <c r="D133" s="45" t="str">
        <f t="shared" si="10"/>
        <v>-</v>
      </c>
      <c r="E133" s="50">
        <v>0.5</v>
      </c>
      <c r="F133" s="50">
        <v>0</v>
      </c>
      <c r="G133" s="51">
        <v>0</v>
      </c>
      <c r="H133" s="52">
        <v>237984</v>
      </c>
      <c r="I133" s="51">
        <f t="shared" si="11"/>
        <v>0</v>
      </c>
    </row>
    <row r="134" spans="1:9" ht="12.75" x14ac:dyDescent="0.2">
      <c r="A134" s="45">
        <v>10</v>
      </c>
      <c r="B134" s="54" t="s">
        <v>337</v>
      </c>
      <c r="C134" s="94" t="s">
        <v>216</v>
      </c>
      <c r="D134" s="45" t="str">
        <f t="shared" si="10"/>
        <v>-</v>
      </c>
      <c r="E134" s="50">
        <v>1</v>
      </c>
      <c r="F134" s="50">
        <v>0.6</v>
      </c>
      <c r="G134" s="51">
        <v>634624</v>
      </c>
      <c r="H134" s="52">
        <v>951935</v>
      </c>
      <c r="I134" s="51">
        <f t="shared" si="11"/>
        <v>52885</v>
      </c>
    </row>
    <row r="135" spans="1:9" ht="12.75" x14ac:dyDescent="0.2">
      <c r="A135" s="45">
        <v>11</v>
      </c>
      <c r="B135" s="54" t="s">
        <v>338</v>
      </c>
      <c r="C135" s="94"/>
      <c r="D135" s="45" t="str">
        <f t="shared" si="10"/>
        <v>-</v>
      </c>
      <c r="E135" s="50">
        <v>1</v>
      </c>
      <c r="F135" s="50">
        <v>0</v>
      </c>
      <c r="G135" s="51">
        <v>0</v>
      </c>
      <c r="H135" s="52">
        <v>475968</v>
      </c>
      <c r="I135" s="51">
        <f t="shared" si="11"/>
        <v>0</v>
      </c>
    </row>
    <row r="136" spans="1:9" ht="12.75" x14ac:dyDescent="0.2">
      <c r="A136" s="45">
        <v>12</v>
      </c>
      <c r="B136" s="54" t="s">
        <v>339</v>
      </c>
      <c r="C136" s="94"/>
      <c r="D136" s="45" t="str">
        <f t="shared" si="10"/>
        <v>-</v>
      </c>
      <c r="E136" s="50">
        <v>1</v>
      </c>
      <c r="F136" s="50">
        <v>0.6</v>
      </c>
      <c r="G136" s="51">
        <v>634624</v>
      </c>
      <c r="H136" s="52">
        <v>475968</v>
      </c>
      <c r="I136" s="51">
        <f t="shared" si="11"/>
        <v>52885</v>
      </c>
    </row>
    <row r="137" spans="1:9" ht="12.75" x14ac:dyDescent="0.2">
      <c r="A137" s="45">
        <v>13</v>
      </c>
      <c r="B137" s="54" t="s">
        <v>340</v>
      </c>
      <c r="C137" s="94"/>
      <c r="D137" s="45" t="str">
        <f t="shared" si="10"/>
        <v>-</v>
      </c>
      <c r="E137" s="50">
        <v>1</v>
      </c>
      <c r="F137" s="50">
        <v>0.6</v>
      </c>
      <c r="G137" s="51">
        <v>634624</v>
      </c>
      <c r="H137" s="52">
        <v>634624</v>
      </c>
      <c r="I137" s="51">
        <f t="shared" si="11"/>
        <v>52885</v>
      </c>
    </row>
    <row r="138" spans="1:9" ht="12.75" x14ac:dyDescent="0.2">
      <c r="A138" s="45">
        <v>14</v>
      </c>
      <c r="B138" s="54" t="s">
        <v>341</v>
      </c>
      <c r="C138" s="94"/>
      <c r="D138" s="45" t="str">
        <f t="shared" si="10"/>
        <v>-</v>
      </c>
      <c r="E138" s="50">
        <v>1</v>
      </c>
      <c r="F138" s="50">
        <v>0.6</v>
      </c>
      <c r="G138" s="51">
        <v>634624</v>
      </c>
      <c r="H138" s="52">
        <v>158656</v>
      </c>
      <c r="I138" s="51">
        <f t="shared" si="11"/>
        <v>52885</v>
      </c>
    </row>
    <row r="139" spans="1:9" ht="12.75" x14ac:dyDescent="0.2">
      <c r="A139" s="45">
        <v>15</v>
      </c>
      <c r="B139" s="54" t="s">
        <v>342</v>
      </c>
      <c r="C139" s="94"/>
      <c r="D139" s="45" t="str">
        <f t="shared" si="10"/>
        <v>-</v>
      </c>
      <c r="E139" s="50">
        <v>1</v>
      </c>
      <c r="F139" s="50">
        <v>0.6</v>
      </c>
      <c r="G139" s="51">
        <v>634624</v>
      </c>
      <c r="H139" s="52">
        <v>634624</v>
      </c>
      <c r="I139" s="51">
        <f t="shared" si="11"/>
        <v>52885</v>
      </c>
    </row>
    <row r="140" spans="1:9" ht="12.75" x14ac:dyDescent="0.2">
      <c r="A140" s="45">
        <v>16</v>
      </c>
      <c r="B140" s="54" t="s">
        <v>343</v>
      </c>
      <c r="C140" s="94"/>
      <c r="D140" s="45" t="str">
        <f t="shared" si="10"/>
        <v>-</v>
      </c>
      <c r="E140" s="50">
        <v>1</v>
      </c>
      <c r="F140" s="50">
        <v>0</v>
      </c>
      <c r="G140" s="51">
        <v>0</v>
      </c>
      <c r="H140" s="52">
        <v>317312</v>
      </c>
      <c r="I140" s="51">
        <f t="shared" si="11"/>
        <v>0</v>
      </c>
    </row>
    <row r="141" spans="1:9" ht="12.75" x14ac:dyDescent="0.2">
      <c r="A141" s="45">
        <v>17</v>
      </c>
      <c r="B141" s="54" t="s">
        <v>344</v>
      </c>
      <c r="C141" s="94"/>
      <c r="D141" s="45" t="str">
        <f t="shared" si="10"/>
        <v>-</v>
      </c>
      <c r="E141" s="50">
        <v>1</v>
      </c>
      <c r="F141" s="50">
        <v>0.6</v>
      </c>
      <c r="G141" s="51">
        <v>634624</v>
      </c>
      <c r="H141" s="52">
        <v>634624</v>
      </c>
      <c r="I141" s="51">
        <f t="shared" si="11"/>
        <v>52885</v>
      </c>
    </row>
    <row r="142" spans="1:9" ht="12.75" x14ac:dyDescent="0.2">
      <c r="A142" s="45">
        <v>18</v>
      </c>
      <c r="B142" s="54" t="s">
        <v>345</v>
      </c>
      <c r="C142" s="94"/>
      <c r="D142" s="45" t="str">
        <f t="shared" si="10"/>
        <v>-</v>
      </c>
      <c r="E142" s="50">
        <v>1</v>
      </c>
      <c r="F142" s="50">
        <v>0.6</v>
      </c>
      <c r="G142" s="51">
        <v>634624</v>
      </c>
      <c r="H142" s="52">
        <v>475968</v>
      </c>
      <c r="I142" s="51">
        <f t="shared" si="11"/>
        <v>52885</v>
      </c>
    </row>
    <row r="143" spans="1:9" ht="12.75" x14ac:dyDescent="0.2">
      <c r="A143" s="45">
        <v>19</v>
      </c>
      <c r="B143" s="54" t="s">
        <v>346</v>
      </c>
      <c r="C143" s="94"/>
      <c r="D143" s="45" t="str">
        <f t="shared" si="10"/>
        <v>-</v>
      </c>
      <c r="E143" s="50">
        <v>1</v>
      </c>
      <c r="F143" s="50">
        <v>0.6</v>
      </c>
      <c r="G143" s="51">
        <v>634624</v>
      </c>
      <c r="H143" s="52">
        <v>634624</v>
      </c>
      <c r="I143" s="51">
        <f t="shared" si="11"/>
        <v>52885</v>
      </c>
    </row>
    <row r="144" spans="1:9" ht="12.75" x14ac:dyDescent="0.2">
      <c r="A144" s="45">
        <v>20</v>
      </c>
      <c r="B144" s="54" t="s">
        <v>347</v>
      </c>
      <c r="C144" s="94"/>
      <c r="D144" s="45" t="str">
        <f t="shared" si="10"/>
        <v>-</v>
      </c>
      <c r="E144" s="50">
        <v>1</v>
      </c>
      <c r="F144" s="50">
        <v>0.6</v>
      </c>
      <c r="G144" s="51">
        <v>634624</v>
      </c>
      <c r="H144" s="52">
        <v>951935</v>
      </c>
      <c r="I144" s="51">
        <f t="shared" si="11"/>
        <v>52885</v>
      </c>
    </row>
    <row r="145" spans="1:9" ht="12.75" x14ac:dyDescent="0.2">
      <c r="A145" s="45">
        <v>21</v>
      </c>
      <c r="B145" s="54" t="s">
        <v>348</v>
      </c>
      <c r="C145" s="94"/>
      <c r="D145" s="45" t="str">
        <f t="shared" si="10"/>
        <v>-</v>
      </c>
      <c r="E145" s="50">
        <v>1</v>
      </c>
      <c r="F145" s="50">
        <v>0.6</v>
      </c>
      <c r="G145" s="51">
        <v>634624</v>
      </c>
      <c r="H145" s="52">
        <v>951935</v>
      </c>
      <c r="I145" s="51">
        <f t="shared" si="11"/>
        <v>52885</v>
      </c>
    </row>
    <row r="146" spans="1:9" ht="12.75" x14ac:dyDescent="0.2">
      <c r="A146" s="45">
        <v>22</v>
      </c>
      <c r="B146" s="54" t="s">
        <v>349</v>
      </c>
      <c r="C146" s="94"/>
      <c r="D146" s="45" t="str">
        <f t="shared" si="10"/>
        <v>-</v>
      </c>
      <c r="E146" s="50">
        <v>1</v>
      </c>
      <c r="F146" s="50">
        <v>0.6</v>
      </c>
      <c r="G146" s="51">
        <v>634624</v>
      </c>
      <c r="H146" s="52">
        <v>634624</v>
      </c>
      <c r="I146" s="51">
        <f t="shared" si="11"/>
        <v>52885</v>
      </c>
    </row>
    <row r="147" spans="1:9" ht="12.75" x14ac:dyDescent="0.2">
      <c r="A147" s="45">
        <v>23</v>
      </c>
      <c r="B147" s="54" t="s">
        <v>350</v>
      </c>
      <c r="C147" s="94"/>
      <c r="D147" s="45" t="str">
        <f t="shared" si="10"/>
        <v>-</v>
      </c>
      <c r="E147" s="50">
        <v>1</v>
      </c>
      <c r="F147" s="50">
        <v>0.6</v>
      </c>
      <c r="G147" s="51">
        <v>634624</v>
      </c>
      <c r="H147" s="52">
        <v>951935</v>
      </c>
      <c r="I147" s="51">
        <f t="shared" si="11"/>
        <v>52885</v>
      </c>
    </row>
    <row r="148" spans="1:9" ht="12.75" x14ac:dyDescent="0.2">
      <c r="A148" s="45">
        <v>24</v>
      </c>
      <c r="B148" s="54" t="s">
        <v>351</v>
      </c>
      <c r="C148" s="94"/>
      <c r="D148" s="45" t="str">
        <f t="shared" si="10"/>
        <v>-</v>
      </c>
      <c r="E148" s="50">
        <v>1</v>
      </c>
      <c r="F148" s="50">
        <v>0.6</v>
      </c>
      <c r="G148" s="51">
        <v>634624</v>
      </c>
      <c r="H148" s="52">
        <v>634624</v>
      </c>
      <c r="I148" s="51">
        <f t="shared" si="11"/>
        <v>52885</v>
      </c>
    </row>
    <row r="149" spans="1:9" ht="12.75" x14ac:dyDescent="0.2">
      <c r="A149" s="45">
        <v>25</v>
      </c>
      <c r="B149" s="54" t="s">
        <v>352</v>
      </c>
      <c r="C149" s="94"/>
      <c r="D149" s="45" t="str">
        <f t="shared" si="10"/>
        <v>-</v>
      </c>
      <c r="E149" s="50">
        <v>1</v>
      </c>
      <c r="F149" s="50">
        <v>0.6</v>
      </c>
      <c r="G149" s="51">
        <v>634624</v>
      </c>
      <c r="H149" s="52">
        <v>634624</v>
      </c>
      <c r="I149" s="51">
        <f t="shared" si="11"/>
        <v>52885</v>
      </c>
    </row>
    <row r="150" spans="1:9" ht="12.75" x14ac:dyDescent="0.2">
      <c r="A150" s="45">
        <v>26</v>
      </c>
      <c r="B150" s="54" t="s">
        <v>353</v>
      </c>
      <c r="C150" s="94"/>
      <c r="D150" s="45" t="str">
        <f t="shared" si="10"/>
        <v>-</v>
      </c>
      <c r="E150" s="50">
        <v>1</v>
      </c>
      <c r="F150" s="50">
        <v>0.6</v>
      </c>
      <c r="G150" s="51">
        <v>634624</v>
      </c>
      <c r="H150" s="52">
        <v>634624</v>
      </c>
      <c r="I150" s="51">
        <f t="shared" si="11"/>
        <v>52885</v>
      </c>
    </row>
    <row r="151" spans="1:9" ht="12.75" x14ac:dyDescent="0.2">
      <c r="A151" s="45">
        <v>27</v>
      </c>
      <c r="B151" s="54" t="s">
        <v>354</v>
      </c>
      <c r="C151" s="94"/>
      <c r="D151" s="45" t="str">
        <f t="shared" si="10"/>
        <v>-</v>
      </c>
      <c r="E151" s="50">
        <v>1</v>
      </c>
      <c r="F151" s="50">
        <v>0.6</v>
      </c>
      <c r="G151" s="51">
        <v>634624</v>
      </c>
      <c r="H151" s="52">
        <v>634624</v>
      </c>
      <c r="I151" s="51">
        <f t="shared" si="11"/>
        <v>52885</v>
      </c>
    </row>
    <row r="152" spans="1:9" ht="12.75" x14ac:dyDescent="0.2">
      <c r="A152" s="45"/>
      <c r="B152" s="46" t="s">
        <v>172</v>
      </c>
      <c r="C152" s="88"/>
      <c r="D152" s="45"/>
      <c r="E152" s="50"/>
      <c r="F152" s="50"/>
      <c r="G152" s="47">
        <f>SUM(G153:G183)</f>
        <v>20708772</v>
      </c>
      <c r="H152" s="48">
        <f t="shared" ref="H152:I152" si="12">SUM(H153:H183)</f>
        <v>20629169</v>
      </c>
      <c r="I152" s="47">
        <f t="shared" si="12"/>
        <v>1725723</v>
      </c>
    </row>
    <row r="153" spans="1:9" ht="12.75" x14ac:dyDescent="0.2">
      <c r="A153" s="45">
        <v>1</v>
      </c>
      <c r="B153" s="54" t="s">
        <v>232</v>
      </c>
      <c r="C153" s="94" t="s">
        <v>214</v>
      </c>
      <c r="D153" s="45" t="str">
        <f t="shared" si="10"/>
        <v>-</v>
      </c>
      <c r="E153" s="50">
        <v>0.5</v>
      </c>
      <c r="F153" s="50">
        <v>0.6</v>
      </c>
      <c r="G153" s="51">
        <v>317312</v>
      </c>
      <c r="H153" s="52">
        <v>317312</v>
      </c>
      <c r="I153" s="51">
        <f t="shared" si="11"/>
        <v>26443</v>
      </c>
    </row>
    <row r="154" spans="1:9" ht="12.75" x14ac:dyDescent="0.2">
      <c r="A154" s="45">
        <v>2</v>
      </c>
      <c r="B154" s="54" t="s">
        <v>355</v>
      </c>
      <c r="C154" s="94"/>
      <c r="D154" s="45" t="str">
        <f t="shared" si="10"/>
        <v>-</v>
      </c>
      <c r="E154" s="50">
        <v>0.5</v>
      </c>
      <c r="F154" s="50">
        <v>0.6</v>
      </c>
      <c r="G154" s="51">
        <v>317312</v>
      </c>
      <c r="H154" s="52">
        <v>555296</v>
      </c>
      <c r="I154" s="51">
        <f t="shared" si="11"/>
        <v>26443</v>
      </c>
    </row>
    <row r="155" spans="1:9" ht="12.75" x14ac:dyDescent="0.2">
      <c r="A155" s="45">
        <v>3</v>
      </c>
      <c r="B155" s="54" t="s">
        <v>356</v>
      </c>
      <c r="C155" s="94" t="s">
        <v>216</v>
      </c>
      <c r="D155" s="45" t="str">
        <f t="shared" si="10"/>
        <v>-</v>
      </c>
      <c r="E155" s="50">
        <v>1</v>
      </c>
      <c r="F155" s="50">
        <v>0.6</v>
      </c>
      <c r="G155" s="51">
        <v>634624</v>
      </c>
      <c r="H155" s="52">
        <v>634624</v>
      </c>
      <c r="I155" s="51">
        <f t="shared" si="11"/>
        <v>52885</v>
      </c>
    </row>
    <row r="156" spans="1:9" ht="12.75" x14ac:dyDescent="0.2">
      <c r="A156" s="45">
        <v>4</v>
      </c>
      <c r="B156" s="54" t="s">
        <v>357</v>
      </c>
      <c r="C156" s="94"/>
      <c r="D156" s="45" t="str">
        <f t="shared" si="10"/>
        <v>-</v>
      </c>
      <c r="E156" s="50">
        <v>1</v>
      </c>
      <c r="F156" s="50">
        <v>0.6</v>
      </c>
      <c r="G156" s="51">
        <v>634624</v>
      </c>
      <c r="H156" s="52">
        <v>634624</v>
      </c>
      <c r="I156" s="51">
        <f t="shared" si="11"/>
        <v>52885</v>
      </c>
    </row>
    <row r="157" spans="1:9" ht="12.75" x14ac:dyDescent="0.2">
      <c r="A157" s="45">
        <v>5</v>
      </c>
      <c r="B157" s="54" t="s">
        <v>358</v>
      </c>
      <c r="C157" s="94"/>
      <c r="D157" s="45" t="str">
        <f t="shared" si="10"/>
        <v>-</v>
      </c>
      <c r="E157" s="50">
        <v>1</v>
      </c>
      <c r="F157" s="50">
        <v>0.6</v>
      </c>
      <c r="G157" s="51">
        <v>634624</v>
      </c>
      <c r="H157" s="52">
        <v>634624</v>
      </c>
      <c r="I157" s="51">
        <f t="shared" si="11"/>
        <v>52885</v>
      </c>
    </row>
    <row r="158" spans="1:9" ht="12.75" x14ac:dyDescent="0.2">
      <c r="A158" s="45">
        <v>6</v>
      </c>
      <c r="B158" s="54" t="s">
        <v>359</v>
      </c>
      <c r="C158" s="94"/>
      <c r="D158" s="45" t="str">
        <f t="shared" si="10"/>
        <v>-</v>
      </c>
      <c r="E158" s="50">
        <v>1</v>
      </c>
      <c r="F158" s="50">
        <v>0.6</v>
      </c>
      <c r="G158" s="51">
        <v>634624</v>
      </c>
      <c r="H158" s="52">
        <v>634624</v>
      </c>
      <c r="I158" s="51">
        <f t="shared" si="11"/>
        <v>52885</v>
      </c>
    </row>
    <row r="159" spans="1:9" ht="12.75" x14ac:dyDescent="0.2">
      <c r="A159" s="45">
        <v>7</v>
      </c>
      <c r="B159" s="54" t="s">
        <v>360</v>
      </c>
      <c r="C159" s="94"/>
      <c r="D159" s="45" t="str">
        <f t="shared" si="10"/>
        <v>-</v>
      </c>
      <c r="E159" s="50">
        <v>1</v>
      </c>
      <c r="F159" s="50">
        <v>0.6</v>
      </c>
      <c r="G159" s="51">
        <v>634624</v>
      </c>
      <c r="H159" s="52">
        <v>634624</v>
      </c>
      <c r="I159" s="51">
        <f t="shared" si="11"/>
        <v>52885</v>
      </c>
    </row>
    <row r="160" spans="1:9" ht="12.75" x14ac:dyDescent="0.2">
      <c r="A160" s="45">
        <v>8</v>
      </c>
      <c r="B160" s="54" t="s">
        <v>361</v>
      </c>
      <c r="C160" s="94"/>
      <c r="D160" s="45" t="str">
        <f t="shared" si="10"/>
        <v>-</v>
      </c>
      <c r="E160" s="50">
        <v>1</v>
      </c>
      <c r="F160" s="50">
        <v>0.6</v>
      </c>
      <c r="G160" s="51">
        <v>634624</v>
      </c>
      <c r="H160" s="52">
        <v>634624</v>
      </c>
      <c r="I160" s="51">
        <f t="shared" si="11"/>
        <v>52885</v>
      </c>
    </row>
    <row r="161" spans="1:9" ht="12.75" x14ac:dyDescent="0.2">
      <c r="A161" s="45">
        <v>9</v>
      </c>
      <c r="B161" s="54" t="s">
        <v>362</v>
      </c>
      <c r="C161" s="94"/>
      <c r="D161" s="45" t="str">
        <f t="shared" si="10"/>
        <v>-</v>
      </c>
      <c r="E161" s="50">
        <v>1</v>
      </c>
      <c r="F161" s="50">
        <v>0.6</v>
      </c>
      <c r="G161" s="51">
        <v>634624</v>
      </c>
      <c r="H161" s="52">
        <v>634624</v>
      </c>
      <c r="I161" s="51">
        <f t="shared" si="11"/>
        <v>52885</v>
      </c>
    </row>
    <row r="162" spans="1:9" ht="12.75" x14ac:dyDescent="0.2">
      <c r="A162" s="45">
        <v>10</v>
      </c>
      <c r="B162" s="54" t="s">
        <v>222</v>
      </c>
      <c r="C162" s="94"/>
      <c r="D162" s="45" t="str">
        <f t="shared" si="10"/>
        <v>-</v>
      </c>
      <c r="E162" s="50">
        <v>1</v>
      </c>
      <c r="F162" s="50">
        <v>0.6</v>
      </c>
      <c r="G162" s="51">
        <v>634624</v>
      </c>
      <c r="H162" s="52">
        <v>634624</v>
      </c>
      <c r="I162" s="51">
        <f t="shared" si="11"/>
        <v>52885</v>
      </c>
    </row>
    <row r="163" spans="1:9" ht="12.75" x14ac:dyDescent="0.2">
      <c r="A163" s="45">
        <v>11</v>
      </c>
      <c r="B163" s="54" t="s">
        <v>272</v>
      </c>
      <c r="C163" s="94"/>
      <c r="D163" s="45" t="str">
        <f t="shared" si="10"/>
        <v>-</v>
      </c>
      <c r="E163" s="50">
        <v>1</v>
      </c>
      <c r="F163" s="50">
        <v>0.6</v>
      </c>
      <c r="G163" s="51">
        <v>634624</v>
      </c>
      <c r="H163" s="52">
        <v>634624</v>
      </c>
      <c r="I163" s="51">
        <f t="shared" si="11"/>
        <v>52885</v>
      </c>
    </row>
    <row r="164" spans="1:9" ht="12.75" x14ac:dyDescent="0.2">
      <c r="A164" s="45">
        <v>12</v>
      </c>
      <c r="B164" s="54" t="s">
        <v>363</v>
      </c>
      <c r="C164" s="94"/>
      <c r="D164" s="45" t="str">
        <f t="shared" si="10"/>
        <v>-</v>
      </c>
      <c r="E164" s="50">
        <v>1</v>
      </c>
      <c r="F164" s="50">
        <v>0.6</v>
      </c>
      <c r="G164" s="51">
        <v>634624</v>
      </c>
      <c r="H164" s="52">
        <v>634624</v>
      </c>
      <c r="I164" s="51">
        <f t="shared" si="11"/>
        <v>52885</v>
      </c>
    </row>
    <row r="165" spans="1:9" ht="12.75" x14ac:dyDescent="0.2">
      <c r="A165" s="45">
        <v>13</v>
      </c>
      <c r="B165" s="54" t="s">
        <v>364</v>
      </c>
      <c r="C165" s="94"/>
      <c r="D165" s="45" t="str">
        <f t="shared" si="10"/>
        <v>-</v>
      </c>
      <c r="E165" s="50">
        <v>1</v>
      </c>
      <c r="F165" s="50">
        <v>0.6</v>
      </c>
      <c r="G165" s="51">
        <v>634624</v>
      </c>
      <c r="H165" s="52">
        <v>634624</v>
      </c>
      <c r="I165" s="51">
        <f t="shared" si="11"/>
        <v>52885</v>
      </c>
    </row>
    <row r="166" spans="1:9" ht="12.75" x14ac:dyDescent="0.2">
      <c r="A166" s="45">
        <v>14</v>
      </c>
      <c r="B166" s="54" t="s">
        <v>365</v>
      </c>
      <c r="C166" s="94"/>
      <c r="D166" s="45" t="str">
        <f t="shared" si="10"/>
        <v>-</v>
      </c>
      <c r="E166" s="50">
        <v>1</v>
      </c>
      <c r="F166" s="50">
        <v>0.6</v>
      </c>
      <c r="G166" s="51">
        <v>634624</v>
      </c>
      <c r="H166" s="52">
        <v>634624</v>
      </c>
      <c r="I166" s="51">
        <f t="shared" si="11"/>
        <v>52885</v>
      </c>
    </row>
    <row r="167" spans="1:9" ht="12.75" x14ac:dyDescent="0.2">
      <c r="A167" s="45">
        <v>15</v>
      </c>
      <c r="B167" s="54" t="s">
        <v>366</v>
      </c>
      <c r="C167" s="94"/>
      <c r="D167" s="45" t="str">
        <f t="shared" si="10"/>
        <v>-</v>
      </c>
      <c r="E167" s="50">
        <v>1</v>
      </c>
      <c r="F167" s="50">
        <v>0.6</v>
      </c>
      <c r="G167" s="51">
        <v>634624</v>
      </c>
      <c r="H167" s="52">
        <v>634624</v>
      </c>
      <c r="I167" s="51">
        <f t="shared" si="11"/>
        <v>52885</v>
      </c>
    </row>
    <row r="168" spans="1:9" ht="12.75" x14ac:dyDescent="0.2">
      <c r="A168" s="45">
        <v>16</v>
      </c>
      <c r="B168" s="54" t="s">
        <v>367</v>
      </c>
      <c r="C168" s="94"/>
      <c r="D168" s="45" t="str">
        <f t="shared" si="10"/>
        <v>-</v>
      </c>
      <c r="E168" s="50">
        <v>1</v>
      </c>
      <c r="F168" s="50">
        <v>0.6</v>
      </c>
      <c r="G168" s="51">
        <v>634624</v>
      </c>
      <c r="H168" s="52">
        <v>634624</v>
      </c>
      <c r="I168" s="51">
        <f t="shared" si="11"/>
        <v>52885</v>
      </c>
    </row>
    <row r="169" spans="1:9" ht="12.75" x14ac:dyDescent="0.2">
      <c r="A169" s="45">
        <v>17</v>
      </c>
      <c r="B169" s="54" t="s">
        <v>368</v>
      </c>
      <c r="C169" s="94"/>
      <c r="D169" s="45" t="str">
        <f t="shared" si="10"/>
        <v>-</v>
      </c>
      <c r="E169" s="50">
        <v>1</v>
      </c>
      <c r="F169" s="50">
        <v>0.6</v>
      </c>
      <c r="G169" s="51">
        <v>634624</v>
      </c>
      <c r="H169" s="52">
        <v>634624</v>
      </c>
      <c r="I169" s="51">
        <f t="shared" si="11"/>
        <v>52885</v>
      </c>
    </row>
    <row r="170" spans="1:9" ht="12.75" x14ac:dyDescent="0.2">
      <c r="A170" s="45">
        <v>18</v>
      </c>
      <c r="B170" s="54" t="s">
        <v>369</v>
      </c>
      <c r="C170" s="94"/>
      <c r="D170" s="45" t="str">
        <f t="shared" si="10"/>
        <v>-</v>
      </c>
      <c r="E170" s="50">
        <v>1</v>
      </c>
      <c r="F170" s="50">
        <v>0.6</v>
      </c>
      <c r="G170" s="51">
        <v>634624</v>
      </c>
      <c r="H170" s="52">
        <v>634624</v>
      </c>
      <c r="I170" s="51">
        <f t="shared" si="11"/>
        <v>52885</v>
      </c>
    </row>
    <row r="171" spans="1:9" ht="12.75" x14ac:dyDescent="0.2">
      <c r="A171" s="45">
        <v>19</v>
      </c>
      <c r="B171" s="54" t="s">
        <v>370</v>
      </c>
      <c r="C171" s="94"/>
      <c r="D171" s="45" t="str">
        <f t="shared" si="10"/>
        <v>-</v>
      </c>
      <c r="E171" s="50">
        <v>1</v>
      </c>
      <c r="F171" s="50">
        <v>0.6</v>
      </c>
      <c r="G171" s="51">
        <v>634624</v>
      </c>
      <c r="H171" s="52">
        <v>634624</v>
      </c>
      <c r="I171" s="51">
        <f t="shared" si="11"/>
        <v>52885</v>
      </c>
    </row>
    <row r="172" spans="1:9" ht="12.75" x14ac:dyDescent="0.2">
      <c r="A172" s="45">
        <v>20</v>
      </c>
      <c r="B172" s="54" t="s">
        <v>371</v>
      </c>
      <c r="C172" s="94"/>
      <c r="D172" s="45" t="str">
        <f t="shared" si="10"/>
        <v>-</v>
      </c>
      <c r="E172" s="50">
        <v>1</v>
      </c>
      <c r="F172" s="50">
        <v>0.6</v>
      </c>
      <c r="G172" s="51">
        <v>634624</v>
      </c>
      <c r="H172" s="52">
        <v>634624</v>
      </c>
      <c r="I172" s="51">
        <f t="shared" si="11"/>
        <v>52885</v>
      </c>
    </row>
    <row r="173" spans="1:9" ht="12.75" x14ac:dyDescent="0.2">
      <c r="A173" s="45">
        <v>21</v>
      </c>
      <c r="B173" s="54" t="s">
        <v>372</v>
      </c>
      <c r="C173" s="94"/>
      <c r="D173" s="45" t="str">
        <f t="shared" si="10"/>
        <v>-</v>
      </c>
      <c r="E173" s="50">
        <v>1</v>
      </c>
      <c r="F173" s="50">
        <v>0.6</v>
      </c>
      <c r="G173" s="51">
        <v>634624</v>
      </c>
      <c r="H173" s="52">
        <v>634624</v>
      </c>
      <c r="I173" s="51">
        <f t="shared" si="11"/>
        <v>52885</v>
      </c>
    </row>
    <row r="174" spans="1:9" ht="12.75" x14ac:dyDescent="0.2">
      <c r="A174" s="45">
        <v>22</v>
      </c>
      <c r="B174" s="54" t="s">
        <v>373</v>
      </c>
      <c r="C174" s="94"/>
      <c r="D174" s="45" t="str">
        <f t="shared" si="10"/>
        <v>-</v>
      </c>
      <c r="E174" s="50">
        <v>1</v>
      </c>
      <c r="F174" s="50">
        <v>0.6</v>
      </c>
      <c r="G174" s="51">
        <v>634624</v>
      </c>
      <c r="H174" s="52">
        <v>634624</v>
      </c>
      <c r="I174" s="51">
        <f t="shared" si="11"/>
        <v>52885</v>
      </c>
    </row>
    <row r="175" spans="1:9" ht="12.75" x14ac:dyDescent="0.2">
      <c r="A175" s="45">
        <v>23</v>
      </c>
      <c r="B175" s="54" t="s">
        <v>374</v>
      </c>
      <c r="C175" s="94"/>
      <c r="D175" s="45" t="str">
        <f t="shared" si="10"/>
        <v>-</v>
      </c>
      <c r="E175" s="50">
        <v>1</v>
      </c>
      <c r="F175" s="50">
        <v>0.6</v>
      </c>
      <c r="G175" s="51">
        <v>634624</v>
      </c>
      <c r="H175" s="52">
        <v>634624</v>
      </c>
      <c r="I175" s="51">
        <f t="shared" si="11"/>
        <v>52885</v>
      </c>
    </row>
    <row r="176" spans="1:9" ht="12.75" x14ac:dyDescent="0.2">
      <c r="A176" s="45">
        <v>24</v>
      </c>
      <c r="B176" s="54" t="s">
        <v>375</v>
      </c>
      <c r="C176" s="94"/>
      <c r="D176" s="45" t="str">
        <f t="shared" si="10"/>
        <v>-</v>
      </c>
      <c r="E176" s="50">
        <v>1</v>
      </c>
      <c r="F176" s="50">
        <v>0.6</v>
      </c>
      <c r="G176" s="51">
        <v>634624</v>
      </c>
      <c r="H176" s="52">
        <v>634624</v>
      </c>
      <c r="I176" s="51">
        <f t="shared" si="11"/>
        <v>52885</v>
      </c>
    </row>
    <row r="177" spans="1:9" ht="12.75" x14ac:dyDescent="0.2">
      <c r="A177" s="45">
        <v>25</v>
      </c>
      <c r="B177" s="54" t="s">
        <v>376</v>
      </c>
      <c r="C177" s="94"/>
      <c r="D177" s="45" t="str">
        <f t="shared" si="10"/>
        <v>-</v>
      </c>
      <c r="E177" s="50">
        <v>1</v>
      </c>
      <c r="F177" s="50">
        <v>0.6</v>
      </c>
      <c r="G177" s="51">
        <v>634624</v>
      </c>
      <c r="H177" s="52">
        <v>634624</v>
      </c>
      <c r="I177" s="51">
        <f t="shared" si="11"/>
        <v>52885</v>
      </c>
    </row>
    <row r="178" spans="1:9" ht="12.75" x14ac:dyDescent="0.2">
      <c r="A178" s="45">
        <v>26</v>
      </c>
      <c r="B178" s="54" t="s">
        <v>377</v>
      </c>
      <c r="C178" s="94"/>
      <c r="D178" s="45" t="str">
        <f t="shared" si="10"/>
        <v>-</v>
      </c>
      <c r="E178" s="50">
        <v>1</v>
      </c>
      <c r="F178" s="50">
        <v>0.6</v>
      </c>
      <c r="G178" s="51">
        <v>634624</v>
      </c>
      <c r="H178" s="52">
        <v>634624</v>
      </c>
      <c r="I178" s="51">
        <f t="shared" si="11"/>
        <v>52885</v>
      </c>
    </row>
    <row r="179" spans="1:9" ht="12.75" x14ac:dyDescent="0.2">
      <c r="A179" s="45">
        <v>27</v>
      </c>
      <c r="B179" s="54" t="s">
        <v>378</v>
      </c>
      <c r="C179" s="94"/>
      <c r="D179" s="45" t="str">
        <f t="shared" si="10"/>
        <v>-</v>
      </c>
      <c r="E179" s="50">
        <v>1</v>
      </c>
      <c r="F179" s="50">
        <v>0.6</v>
      </c>
      <c r="G179" s="51">
        <v>634624</v>
      </c>
      <c r="H179" s="52">
        <v>634624</v>
      </c>
      <c r="I179" s="51">
        <f t="shared" si="11"/>
        <v>52885</v>
      </c>
    </row>
    <row r="180" spans="1:9" ht="12.75" x14ac:dyDescent="0.2">
      <c r="A180" s="45">
        <v>28</v>
      </c>
      <c r="B180" s="54" t="s">
        <v>379</v>
      </c>
      <c r="C180" s="94"/>
      <c r="D180" s="45" t="str">
        <f t="shared" si="10"/>
        <v>-</v>
      </c>
      <c r="E180" s="50">
        <v>1</v>
      </c>
      <c r="F180" s="50">
        <v>0.6</v>
      </c>
      <c r="G180" s="51">
        <v>634624</v>
      </c>
      <c r="H180" s="52">
        <v>740395</v>
      </c>
      <c r="I180" s="51">
        <f t="shared" si="11"/>
        <v>52885</v>
      </c>
    </row>
    <row r="181" spans="1:9" ht="12.75" x14ac:dyDescent="0.2">
      <c r="A181" s="45">
        <v>29</v>
      </c>
      <c r="B181" s="54" t="s">
        <v>380</v>
      </c>
      <c r="C181" s="94"/>
      <c r="D181" s="45" t="str">
        <f t="shared" si="10"/>
        <v>-</v>
      </c>
      <c r="E181" s="50">
        <v>1</v>
      </c>
      <c r="F181" s="50">
        <v>0.6</v>
      </c>
      <c r="G181" s="51">
        <v>634624</v>
      </c>
      <c r="H181" s="52">
        <v>634624</v>
      </c>
      <c r="I181" s="51">
        <f t="shared" si="11"/>
        <v>52885</v>
      </c>
    </row>
    <row r="182" spans="1:9" ht="25.5" x14ac:dyDescent="0.2">
      <c r="A182" s="45">
        <v>30</v>
      </c>
      <c r="B182" s="54" t="s">
        <v>381</v>
      </c>
      <c r="C182" s="94"/>
      <c r="D182" s="45" t="str">
        <f t="shared" si="10"/>
        <v>+</v>
      </c>
      <c r="E182" s="50">
        <v>1</v>
      </c>
      <c r="F182" s="50">
        <v>1</v>
      </c>
      <c r="G182" s="51">
        <v>1057706</v>
      </c>
      <c r="H182" s="52">
        <v>1057706</v>
      </c>
      <c r="I182" s="51">
        <f t="shared" si="11"/>
        <v>88142</v>
      </c>
    </row>
    <row r="183" spans="1:9" ht="12.75" x14ac:dyDescent="0.2">
      <c r="A183" s="45">
        <v>31</v>
      </c>
      <c r="B183" s="54" t="s">
        <v>382</v>
      </c>
      <c r="C183" s="88" t="s">
        <v>383</v>
      </c>
      <c r="D183" s="45" t="str">
        <f t="shared" si="10"/>
        <v>+</v>
      </c>
      <c r="E183" s="50">
        <v>1</v>
      </c>
      <c r="F183" s="50">
        <v>1</v>
      </c>
      <c r="G183" s="51">
        <v>1881594</v>
      </c>
      <c r="H183" s="52">
        <v>1458236</v>
      </c>
      <c r="I183" s="51">
        <f t="shared" si="11"/>
        <v>156800</v>
      </c>
    </row>
    <row r="184" spans="1:9" ht="12.75" x14ac:dyDescent="0.2">
      <c r="A184" s="45"/>
      <c r="B184" s="46" t="s">
        <v>173</v>
      </c>
      <c r="C184" s="88"/>
      <c r="D184" s="45"/>
      <c r="E184" s="50"/>
      <c r="F184" s="50"/>
      <c r="G184" s="47">
        <f>SUM(G185:G207)</f>
        <v>13961728</v>
      </c>
      <c r="H184" s="48">
        <f t="shared" ref="H184:I184" si="13">SUM(H185:H207)</f>
        <v>14006260</v>
      </c>
      <c r="I184" s="47">
        <f t="shared" si="13"/>
        <v>1163471</v>
      </c>
    </row>
    <row r="185" spans="1:9" ht="12.75" x14ac:dyDescent="0.2">
      <c r="A185" s="45">
        <v>1</v>
      </c>
      <c r="B185" s="54" t="s">
        <v>384</v>
      </c>
      <c r="C185" s="94" t="s">
        <v>214</v>
      </c>
      <c r="D185" s="45" t="str">
        <f t="shared" si="10"/>
        <v>-</v>
      </c>
      <c r="E185" s="50">
        <v>0.5</v>
      </c>
      <c r="F185" s="50">
        <v>0.6</v>
      </c>
      <c r="G185" s="51">
        <v>317312</v>
      </c>
      <c r="H185" s="52">
        <v>317312</v>
      </c>
      <c r="I185" s="51">
        <f t="shared" si="11"/>
        <v>26443</v>
      </c>
    </row>
    <row r="186" spans="1:9" ht="12.75" x14ac:dyDescent="0.2">
      <c r="A186" s="45">
        <v>2</v>
      </c>
      <c r="B186" s="54" t="s">
        <v>385</v>
      </c>
      <c r="C186" s="94"/>
      <c r="D186" s="45" t="str">
        <f t="shared" si="10"/>
        <v>-</v>
      </c>
      <c r="E186" s="50">
        <v>0.5</v>
      </c>
      <c r="F186" s="50">
        <v>0.6</v>
      </c>
      <c r="G186" s="51">
        <v>317312</v>
      </c>
      <c r="H186" s="52">
        <v>317312</v>
      </c>
      <c r="I186" s="51">
        <f t="shared" si="11"/>
        <v>26443</v>
      </c>
    </row>
    <row r="187" spans="1:9" ht="12.75" x14ac:dyDescent="0.2">
      <c r="A187" s="45">
        <v>3</v>
      </c>
      <c r="B187" s="54" t="s">
        <v>386</v>
      </c>
      <c r="C187" s="94" t="s">
        <v>216</v>
      </c>
      <c r="D187" s="45" t="str">
        <f t="shared" si="10"/>
        <v>-</v>
      </c>
      <c r="E187" s="50">
        <v>1</v>
      </c>
      <c r="F187" s="50">
        <v>0.6</v>
      </c>
      <c r="G187" s="51">
        <v>634624</v>
      </c>
      <c r="H187" s="52">
        <v>475968</v>
      </c>
      <c r="I187" s="51">
        <f t="shared" si="11"/>
        <v>52885</v>
      </c>
    </row>
    <row r="188" spans="1:9" ht="12.75" x14ac:dyDescent="0.2">
      <c r="A188" s="45">
        <v>4</v>
      </c>
      <c r="B188" s="54" t="s">
        <v>269</v>
      </c>
      <c r="C188" s="94"/>
      <c r="D188" s="45" t="str">
        <f t="shared" si="10"/>
        <v>-</v>
      </c>
      <c r="E188" s="50">
        <v>1</v>
      </c>
      <c r="F188" s="50">
        <v>0.6</v>
      </c>
      <c r="G188" s="51">
        <v>634624</v>
      </c>
      <c r="H188" s="52">
        <v>634624</v>
      </c>
      <c r="I188" s="51">
        <f t="shared" si="11"/>
        <v>52885</v>
      </c>
    </row>
    <row r="189" spans="1:9" ht="12.75" x14ac:dyDescent="0.2">
      <c r="A189" s="45">
        <v>5</v>
      </c>
      <c r="B189" s="54" t="s">
        <v>387</v>
      </c>
      <c r="C189" s="94"/>
      <c r="D189" s="45" t="str">
        <f t="shared" ref="D189:D252" si="14">IF(F189=1,"+","-")</f>
        <v>-</v>
      </c>
      <c r="E189" s="50">
        <v>1</v>
      </c>
      <c r="F189" s="50">
        <v>0.6</v>
      </c>
      <c r="G189" s="51">
        <v>634624</v>
      </c>
      <c r="H189" s="52">
        <v>634624</v>
      </c>
      <c r="I189" s="51">
        <f t="shared" ref="I189:I252" si="15">G189/12</f>
        <v>52885</v>
      </c>
    </row>
    <row r="190" spans="1:9" ht="12.75" x14ac:dyDescent="0.2">
      <c r="A190" s="45">
        <v>6</v>
      </c>
      <c r="B190" s="54" t="s">
        <v>388</v>
      </c>
      <c r="C190" s="94"/>
      <c r="D190" s="45" t="str">
        <f t="shared" si="14"/>
        <v>-</v>
      </c>
      <c r="E190" s="50">
        <v>1</v>
      </c>
      <c r="F190" s="50">
        <v>0.6</v>
      </c>
      <c r="G190" s="51">
        <v>634624</v>
      </c>
      <c r="H190" s="52">
        <v>634624</v>
      </c>
      <c r="I190" s="51">
        <f t="shared" si="15"/>
        <v>52885</v>
      </c>
    </row>
    <row r="191" spans="1:9" ht="12.75" x14ac:dyDescent="0.2">
      <c r="A191" s="45">
        <v>7</v>
      </c>
      <c r="B191" s="54" t="s">
        <v>389</v>
      </c>
      <c r="C191" s="94"/>
      <c r="D191" s="45" t="str">
        <f t="shared" si="14"/>
        <v>-</v>
      </c>
      <c r="E191" s="50">
        <v>1</v>
      </c>
      <c r="F191" s="50">
        <v>0.6</v>
      </c>
      <c r="G191" s="51">
        <v>634624</v>
      </c>
      <c r="H191" s="52">
        <v>634624</v>
      </c>
      <c r="I191" s="51">
        <f t="shared" si="15"/>
        <v>52885</v>
      </c>
    </row>
    <row r="192" spans="1:9" ht="12.75" x14ac:dyDescent="0.2">
      <c r="A192" s="45">
        <v>8</v>
      </c>
      <c r="B192" s="54" t="s">
        <v>390</v>
      </c>
      <c r="C192" s="94"/>
      <c r="D192" s="45" t="str">
        <f t="shared" si="14"/>
        <v>-</v>
      </c>
      <c r="E192" s="50">
        <v>1</v>
      </c>
      <c r="F192" s="50">
        <v>0.6</v>
      </c>
      <c r="G192" s="51">
        <v>634624</v>
      </c>
      <c r="H192" s="52">
        <v>634624</v>
      </c>
      <c r="I192" s="51">
        <f t="shared" si="15"/>
        <v>52885</v>
      </c>
    </row>
    <row r="193" spans="1:9" ht="12.75" x14ac:dyDescent="0.2">
      <c r="A193" s="45">
        <v>9</v>
      </c>
      <c r="B193" s="54" t="s">
        <v>391</v>
      </c>
      <c r="C193" s="94"/>
      <c r="D193" s="45" t="str">
        <f t="shared" si="14"/>
        <v>-</v>
      </c>
      <c r="E193" s="50">
        <v>1</v>
      </c>
      <c r="F193" s="50">
        <v>0.6</v>
      </c>
      <c r="G193" s="51">
        <v>634624</v>
      </c>
      <c r="H193" s="52">
        <v>634624</v>
      </c>
      <c r="I193" s="51">
        <f t="shared" si="15"/>
        <v>52885</v>
      </c>
    </row>
    <row r="194" spans="1:9" ht="12.75" x14ac:dyDescent="0.2">
      <c r="A194" s="45">
        <v>10</v>
      </c>
      <c r="B194" s="54" t="s">
        <v>392</v>
      </c>
      <c r="C194" s="94"/>
      <c r="D194" s="45" t="str">
        <f t="shared" si="14"/>
        <v>-</v>
      </c>
      <c r="E194" s="50">
        <v>1</v>
      </c>
      <c r="F194" s="50">
        <v>0.6</v>
      </c>
      <c r="G194" s="51">
        <v>634624</v>
      </c>
      <c r="H194" s="52">
        <v>634624</v>
      </c>
      <c r="I194" s="51">
        <f t="shared" si="15"/>
        <v>52885</v>
      </c>
    </row>
    <row r="195" spans="1:9" ht="12.75" x14ac:dyDescent="0.2">
      <c r="A195" s="45">
        <v>11</v>
      </c>
      <c r="B195" s="54" t="s">
        <v>393</v>
      </c>
      <c r="C195" s="94"/>
      <c r="D195" s="45" t="str">
        <f t="shared" si="14"/>
        <v>-</v>
      </c>
      <c r="E195" s="50">
        <v>1</v>
      </c>
      <c r="F195" s="50">
        <v>0.6</v>
      </c>
      <c r="G195" s="51">
        <v>634624</v>
      </c>
      <c r="H195" s="52">
        <v>634624</v>
      </c>
      <c r="I195" s="51">
        <f t="shared" si="15"/>
        <v>52885</v>
      </c>
    </row>
    <row r="196" spans="1:9" ht="12.75" x14ac:dyDescent="0.2">
      <c r="A196" s="45">
        <v>12</v>
      </c>
      <c r="B196" s="54" t="s">
        <v>394</v>
      </c>
      <c r="C196" s="94"/>
      <c r="D196" s="45" t="str">
        <f t="shared" si="14"/>
        <v>-</v>
      </c>
      <c r="E196" s="50">
        <v>1</v>
      </c>
      <c r="F196" s="50">
        <v>0.6</v>
      </c>
      <c r="G196" s="51">
        <v>634624</v>
      </c>
      <c r="H196" s="52">
        <v>634624</v>
      </c>
      <c r="I196" s="51">
        <f t="shared" si="15"/>
        <v>52885</v>
      </c>
    </row>
    <row r="197" spans="1:9" ht="12.75" x14ac:dyDescent="0.2">
      <c r="A197" s="45">
        <v>13</v>
      </c>
      <c r="B197" s="54" t="s">
        <v>395</v>
      </c>
      <c r="C197" s="94"/>
      <c r="D197" s="45" t="str">
        <f t="shared" si="14"/>
        <v>-</v>
      </c>
      <c r="E197" s="50">
        <v>1</v>
      </c>
      <c r="F197" s="50">
        <v>0.6</v>
      </c>
      <c r="G197" s="51">
        <v>634624</v>
      </c>
      <c r="H197" s="52">
        <v>634624</v>
      </c>
      <c r="I197" s="51">
        <f t="shared" si="15"/>
        <v>52885</v>
      </c>
    </row>
    <row r="198" spans="1:9" ht="12.75" x14ac:dyDescent="0.2">
      <c r="A198" s="45">
        <v>14</v>
      </c>
      <c r="B198" s="54" t="s">
        <v>396</v>
      </c>
      <c r="C198" s="94"/>
      <c r="D198" s="45" t="str">
        <f t="shared" si="14"/>
        <v>-</v>
      </c>
      <c r="E198" s="50">
        <v>1</v>
      </c>
      <c r="F198" s="50">
        <v>0.6</v>
      </c>
      <c r="G198" s="51">
        <v>634624</v>
      </c>
      <c r="H198" s="52">
        <v>634624</v>
      </c>
      <c r="I198" s="51">
        <f t="shared" si="15"/>
        <v>52885</v>
      </c>
    </row>
    <row r="199" spans="1:9" ht="12.75" x14ac:dyDescent="0.2">
      <c r="A199" s="45">
        <v>15</v>
      </c>
      <c r="B199" s="54" t="s">
        <v>397</v>
      </c>
      <c r="C199" s="94"/>
      <c r="D199" s="45" t="str">
        <f t="shared" si="14"/>
        <v>-</v>
      </c>
      <c r="E199" s="50">
        <v>1</v>
      </c>
      <c r="F199" s="50">
        <v>0.6</v>
      </c>
      <c r="G199" s="51">
        <v>634624</v>
      </c>
      <c r="H199" s="52">
        <v>634624</v>
      </c>
      <c r="I199" s="51">
        <f t="shared" si="15"/>
        <v>52885</v>
      </c>
    </row>
    <row r="200" spans="1:9" ht="12.75" x14ac:dyDescent="0.2">
      <c r="A200" s="45">
        <v>16</v>
      </c>
      <c r="B200" s="54" t="s">
        <v>398</v>
      </c>
      <c r="C200" s="94"/>
      <c r="D200" s="45" t="str">
        <f t="shared" si="14"/>
        <v>-</v>
      </c>
      <c r="E200" s="50">
        <v>1</v>
      </c>
      <c r="F200" s="50">
        <v>0.6</v>
      </c>
      <c r="G200" s="51">
        <v>634624</v>
      </c>
      <c r="H200" s="52">
        <v>634624</v>
      </c>
      <c r="I200" s="51">
        <f t="shared" si="15"/>
        <v>52885</v>
      </c>
    </row>
    <row r="201" spans="1:9" ht="12.75" x14ac:dyDescent="0.2">
      <c r="A201" s="45">
        <v>17</v>
      </c>
      <c r="B201" s="54" t="s">
        <v>399</v>
      </c>
      <c r="C201" s="94"/>
      <c r="D201" s="45" t="str">
        <f t="shared" si="14"/>
        <v>-</v>
      </c>
      <c r="E201" s="50">
        <v>1</v>
      </c>
      <c r="F201" s="50">
        <v>0.6</v>
      </c>
      <c r="G201" s="51">
        <v>634624</v>
      </c>
      <c r="H201" s="52">
        <v>634624</v>
      </c>
      <c r="I201" s="51">
        <f t="shared" si="15"/>
        <v>52885</v>
      </c>
    </row>
    <row r="202" spans="1:9" ht="12.75" x14ac:dyDescent="0.2">
      <c r="A202" s="45">
        <v>18</v>
      </c>
      <c r="B202" s="54" t="s">
        <v>400</v>
      </c>
      <c r="C202" s="94"/>
      <c r="D202" s="45" t="str">
        <f t="shared" si="14"/>
        <v>-</v>
      </c>
      <c r="E202" s="50">
        <v>1</v>
      </c>
      <c r="F202" s="50">
        <v>0.6</v>
      </c>
      <c r="G202" s="51">
        <v>634624</v>
      </c>
      <c r="H202" s="52">
        <v>634624</v>
      </c>
      <c r="I202" s="51">
        <f t="shared" si="15"/>
        <v>52885</v>
      </c>
    </row>
    <row r="203" spans="1:9" ht="12.75" x14ac:dyDescent="0.2">
      <c r="A203" s="45">
        <v>19</v>
      </c>
      <c r="B203" s="54" t="s">
        <v>401</v>
      </c>
      <c r="C203" s="94"/>
      <c r="D203" s="45" t="str">
        <f t="shared" si="14"/>
        <v>-</v>
      </c>
      <c r="E203" s="50">
        <v>1</v>
      </c>
      <c r="F203" s="50">
        <v>0.6</v>
      </c>
      <c r="G203" s="51">
        <v>634624</v>
      </c>
      <c r="H203" s="52">
        <v>634624</v>
      </c>
      <c r="I203" s="51">
        <f t="shared" si="15"/>
        <v>52885</v>
      </c>
    </row>
    <row r="204" spans="1:9" ht="12.75" x14ac:dyDescent="0.2">
      <c r="A204" s="45">
        <v>20</v>
      </c>
      <c r="B204" s="54" t="s">
        <v>402</v>
      </c>
      <c r="C204" s="94"/>
      <c r="D204" s="45" t="str">
        <f t="shared" si="14"/>
        <v>-</v>
      </c>
      <c r="E204" s="50">
        <v>1</v>
      </c>
      <c r="F204" s="50">
        <v>0.6</v>
      </c>
      <c r="G204" s="51">
        <v>634624</v>
      </c>
      <c r="H204" s="52">
        <v>634624</v>
      </c>
      <c r="I204" s="51">
        <f t="shared" si="15"/>
        <v>52885</v>
      </c>
    </row>
    <row r="205" spans="1:9" ht="12.75" x14ac:dyDescent="0.2">
      <c r="A205" s="45">
        <v>21</v>
      </c>
      <c r="B205" s="54" t="s">
        <v>403</v>
      </c>
      <c r="C205" s="94"/>
      <c r="D205" s="45" t="str">
        <f t="shared" si="14"/>
        <v>-</v>
      </c>
      <c r="E205" s="50">
        <v>1</v>
      </c>
      <c r="F205" s="50">
        <v>0.6</v>
      </c>
      <c r="G205" s="51">
        <v>634624</v>
      </c>
      <c r="H205" s="52">
        <v>634624</v>
      </c>
      <c r="I205" s="51">
        <f t="shared" si="15"/>
        <v>52885</v>
      </c>
    </row>
    <row r="206" spans="1:9" ht="12.75" x14ac:dyDescent="0.2">
      <c r="A206" s="45">
        <v>22</v>
      </c>
      <c r="B206" s="54" t="s">
        <v>404</v>
      </c>
      <c r="C206" s="94"/>
      <c r="D206" s="45" t="str">
        <f t="shared" si="14"/>
        <v>-</v>
      </c>
      <c r="E206" s="50">
        <v>1</v>
      </c>
      <c r="F206" s="50">
        <v>0.6</v>
      </c>
      <c r="G206" s="51">
        <v>634624</v>
      </c>
      <c r="H206" s="52">
        <v>736218</v>
      </c>
      <c r="I206" s="51">
        <f t="shared" si="15"/>
        <v>52885</v>
      </c>
    </row>
    <row r="207" spans="1:9" ht="12.75" x14ac:dyDescent="0.2">
      <c r="A207" s="45">
        <v>23</v>
      </c>
      <c r="B207" s="54" t="s">
        <v>405</v>
      </c>
      <c r="C207" s="94"/>
      <c r="D207" s="45" t="str">
        <f t="shared" si="14"/>
        <v>-</v>
      </c>
      <c r="E207" s="50">
        <v>1</v>
      </c>
      <c r="F207" s="50">
        <v>0.6</v>
      </c>
      <c r="G207" s="51">
        <v>634624</v>
      </c>
      <c r="H207" s="52">
        <v>736218</v>
      </c>
      <c r="I207" s="51">
        <f t="shared" si="15"/>
        <v>52885</v>
      </c>
    </row>
    <row r="208" spans="1:9" ht="12.75" x14ac:dyDescent="0.2">
      <c r="A208" s="45"/>
      <c r="B208" s="46" t="s">
        <v>174</v>
      </c>
      <c r="C208" s="88"/>
      <c r="D208" s="45"/>
      <c r="E208" s="50"/>
      <c r="F208" s="50"/>
      <c r="G208" s="47">
        <f>SUM(G209:G235)</f>
        <v>15125204</v>
      </c>
      <c r="H208" s="48">
        <f t="shared" ref="H208:I208" si="16">SUM(H209:H235)</f>
        <v>15045878</v>
      </c>
      <c r="I208" s="47">
        <f t="shared" si="16"/>
        <v>1260431</v>
      </c>
    </row>
    <row r="209" spans="1:9" ht="12.75" x14ac:dyDescent="0.2">
      <c r="A209" s="45">
        <v>1</v>
      </c>
      <c r="B209" s="54" t="s">
        <v>406</v>
      </c>
      <c r="C209" s="94" t="s">
        <v>214</v>
      </c>
      <c r="D209" s="45" t="str">
        <f t="shared" si="14"/>
        <v>-</v>
      </c>
      <c r="E209" s="50">
        <v>0.5</v>
      </c>
      <c r="F209" s="50">
        <v>0.6</v>
      </c>
      <c r="G209" s="51">
        <v>317312</v>
      </c>
      <c r="H209" s="52">
        <v>317312</v>
      </c>
      <c r="I209" s="51">
        <f t="shared" si="15"/>
        <v>26443</v>
      </c>
    </row>
    <row r="210" spans="1:9" ht="12.75" x14ac:dyDescent="0.2">
      <c r="A210" s="45">
        <v>2</v>
      </c>
      <c r="B210" s="54" t="s">
        <v>407</v>
      </c>
      <c r="C210" s="94"/>
      <c r="D210" s="45" t="str">
        <f t="shared" si="14"/>
        <v>-</v>
      </c>
      <c r="E210" s="50">
        <v>0.5</v>
      </c>
      <c r="F210" s="50">
        <v>0.6</v>
      </c>
      <c r="G210" s="51">
        <v>317312</v>
      </c>
      <c r="H210" s="52">
        <v>317312</v>
      </c>
      <c r="I210" s="51">
        <f t="shared" si="15"/>
        <v>26443</v>
      </c>
    </row>
    <row r="211" spans="1:9" ht="12.75" x14ac:dyDescent="0.2">
      <c r="A211" s="45">
        <v>3</v>
      </c>
      <c r="B211" s="54" t="s">
        <v>408</v>
      </c>
      <c r="C211" s="94"/>
      <c r="D211" s="45" t="str">
        <f t="shared" si="14"/>
        <v>-</v>
      </c>
      <c r="E211" s="50">
        <v>0.5</v>
      </c>
      <c r="F211" s="50">
        <v>0.6</v>
      </c>
      <c r="G211" s="51">
        <v>317312</v>
      </c>
      <c r="H211" s="52">
        <v>396640</v>
      </c>
      <c r="I211" s="51">
        <f t="shared" si="15"/>
        <v>26443</v>
      </c>
    </row>
    <row r="212" spans="1:9" ht="12.75" x14ac:dyDescent="0.2">
      <c r="A212" s="45">
        <v>4</v>
      </c>
      <c r="B212" s="54" t="s">
        <v>409</v>
      </c>
      <c r="C212" s="94"/>
      <c r="D212" s="45" t="str">
        <f t="shared" si="14"/>
        <v>-</v>
      </c>
      <c r="E212" s="50">
        <v>0.5</v>
      </c>
      <c r="F212" s="50">
        <v>0.6</v>
      </c>
      <c r="G212" s="51">
        <v>317312</v>
      </c>
      <c r="H212" s="52">
        <v>317312</v>
      </c>
      <c r="I212" s="51">
        <f t="shared" si="15"/>
        <v>26443</v>
      </c>
    </row>
    <row r="213" spans="1:9" ht="12.75" x14ac:dyDescent="0.2">
      <c r="A213" s="45">
        <v>5</v>
      </c>
      <c r="B213" s="54" t="s">
        <v>410</v>
      </c>
      <c r="C213" s="94"/>
      <c r="D213" s="45" t="str">
        <f t="shared" si="14"/>
        <v>-</v>
      </c>
      <c r="E213" s="50">
        <v>0.5</v>
      </c>
      <c r="F213" s="50">
        <v>0.6</v>
      </c>
      <c r="G213" s="51">
        <v>317312</v>
      </c>
      <c r="H213" s="52">
        <v>555296</v>
      </c>
      <c r="I213" s="51">
        <f t="shared" si="15"/>
        <v>26443</v>
      </c>
    </row>
    <row r="214" spans="1:9" ht="12.75" x14ac:dyDescent="0.2">
      <c r="A214" s="45">
        <v>6</v>
      </c>
      <c r="B214" s="54" t="s">
        <v>411</v>
      </c>
      <c r="C214" s="94"/>
      <c r="D214" s="45" t="str">
        <f t="shared" si="14"/>
        <v>-</v>
      </c>
      <c r="E214" s="50">
        <v>0.5</v>
      </c>
      <c r="F214" s="50">
        <v>0.6</v>
      </c>
      <c r="G214" s="51">
        <v>317312</v>
      </c>
      <c r="H214" s="52">
        <v>317312</v>
      </c>
      <c r="I214" s="51">
        <f t="shared" si="15"/>
        <v>26443</v>
      </c>
    </row>
    <row r="215" spans="1:9" ht="12.75" x14ac:dyDescent="0.2">
      <c r="A215" s="45">
        <v>7</v>
      </c>
      <c r="B215" s="54" t="s">
        <v>412</v>
      </c>
      <c r="C215" s="94"/>
      <c r="D215" s="45" t="str">
        <f t="shared" si="14"/>
        <v>-</v>
      </c>
      <c r="E215" s="50">
        <v>0.5</v>
      </c>
      <c r="F215" s="50">
        <v>0.6</v>
      </c>
      <c r="G215" s="51">
        <v>317312</v>
      </c>
      <c r="H215" s="52">
        <v>555296</v>
      </c>
      <c r="I215" s="51">
        <f t="shared" si="15"/>
        <v>26443</v>
      </c>
    </row>
    <row r="216" spans="1:9" ht="12.75" x14ac:dyDescent="0.2">
      <c r="A216" s="45">
        <v>8</v>
      </c>
      <c r="B216" s="54" t="s">
        <v>413</v>
      </c>
      <c r="C216" s="94"/>
      <c r="D216" s="45" t="str">
        <f t="shared" si="14"/>
        <v>-</v>
      </c>
      <c r="E216" s="50">
        <v>0.5</v>
      </c>
      <c r="F216" s="50">
        <v>0.6</v>
      </c>
      <c r="G216" s="51">
        <v>317312</v>
      </c>
      <c r="H216" s="52">
        <v>317312</v>
      </c>
      <c r="I216" s="51">
        <f t="shared" si="15"/>
        <v>26443</v>
      </c>
    </row>
    <row r="217" spans="1:9" ht="12.75" x14ac:dyDescent="0.2">
      <c r="A217" s="45">
        <v>9</v>
      </c>
      <c r="B217" s="54" t="s">
        <v>414</v>
      </c>
      <c r="C217" s="94"/>
      <c r="D217" s="45" t="str">
        <f t="shared" si="14"/>
        <v>-</v>
      </c>
      <c r="E217" s="50">
        <v>0.5</v>
      </c>
      <c r="F217" s="50">
        <v>0.6</v>
      </c>
      <c r="G217" s="51">
        <v>317312</v>
      </c>
      <c r="H217" s="52">
        <v>555296</v>
      </c>
      <c r="I217" s="51">
        <f t="shared" si="15"/>
        <v>26443</v>
      </c>
    </row>
    <row r="218" spans="1:9" ht="12.75" x14ac:dyDescent="0.2">
      <c r="A218" s="45">
        <v>10</v>
      </c>
      <c r="B218" s="54" t="s">
        <v>415</v>
      </c>
      <c r="C218" s="94" t="s">
        <v>216</v>
      </c>
      <c r="D218" s="45" t="str">
        <f t="shared" si="14"/>
        <v>-</v>
      </c>
      <c r="E218" s="50">
        <v>1</v>
      </c>
      <c r="F218" s="50">
        <v>0.6</v>
      </c>
      <c r="G218" s="51">
        <v>634624</v>
      </c>
      <c r="H218" s="52">
        <v>396640</v>
      </c>
      <c r="I218" s="51">
        <f t="shared" si="15"/>
        <v>52885</v>
      </c>
    </row>
    <row r="219" spans="1:9" ht="12.75" x14ac:dyDescent="0.2">
      <c r="A219" s="45">
        <v>11</v>
      </c>
      <c r="B219" s="54" t="s">
        <v>416</v>
      </c>
      <c r="C219" s="94"/>
      <c r="D219" s="45" t="str">
        <f t="shared" si="14"/>
        <v>-</v>
      </c>
      <c r="E219" s="50">
        <v>1</v>
      </c>
      <c r="F219" s="50">
        <v>0.6</v>
      </c>
      <c r="G219" s="51">
        <v>634624</v>
      </c>
      <c r="H219" s="52">
        <v>634624</v>
      </c>
      <c r="I219" s="51">
        <f t="shared" si="15"/>
        <v>52885</v>
      </c>
    </row>
    <row r="220" spans="1:9" ht="12.75" x14ac:dyDescent="0.2">
      <c r="A220" s="45">
        <v>12</v>
      </c>
      <c r="B220" s="54" t="s">
        <v>417</v>
      </c>
      <c r="C220" s="94"/>
      <c r="D220" s="45" t="str">
        <f t="shared" si="14"/>
        <v>-</v>
      </c>
      <c r="E220" s="50">
        <v>1</v>
      </c>
      <c r="F220" s="50">
        <v>0.6</v>
      </c>
      <c r="G220" s="51">
        <v>634624</v>
      </c>
      <c r="H220" s="52">
        <v>634624</v>
      </c>
      <c r="I220" s="51">
        <f t="shared" si="15"/>
        <v>52885</v>
      </c>
    </row>
    <row r="221" spans="1:9" ht="12.75" x14ac:dyDescent="0.2">
      <c r="A221" s="45">
        <v>13</v>
      </c>
      <c r="B221" s="54" t="s">
        <v>418</v>
      </c>
      <c r="C221" s="94"/>
      <c r="D221" s="45" t="str">
        <f t="shared" si="14"/>
        <v>-</v>
      </c>
      <c r="E221" s="50">
        <v>1</v>
      </c>
      <c r="F221" s="50">
        <v>0.6</v>
      </c>
      <c r="G221" s="51">
        <v>634624</v>
      </c>
      <c r="H221" s="52">
        <v>634624</v>
      </c>
      <c r="I221" s="51">
        <f t="shared" si="15"/>
        <v>52885</v>
      </c>
    </row>
    <row r="222" spans="1:9" ht="12.75" x14ac:dyDescent="0.2">
      <c r="A222" s="45">
        <v>14</v>
      </c>
      <c r="B222" s="54" t="s">
        <v>419</v>
      </c>
      <c r="C222" s="94"/>
      <c r="D222" s="45" t="str">
        <f t="shared" si="14"/>
        <v>-</v>
      </c>
      <c r="E222" s="50">
        <v>1</v>
      </c>
      <c r="F222" s="50">
        <v>0.6</v>
      </c>
      <c r="G222" s="51">
        <v>634624</v>
      </c>
      <c r="H222" s="52">
        <v>634624</v>
      </c>
      <c r="I222" s="51">
        <f t="shared" si="15"/>
        <v>52885</v>
      </c>
    </row>
    <row r="223" spans="1:9" ht="12.75" x14ac:dyDescent="0.2">
      <c r="A223" s="45">
        <v>15</v>
      </c>
      <c r="B223" s="54" t="s">
        <v>420</v>
      </c>
      <c r="C223" s="94"/>
      <c r="D223" s="45" t="str">
        <f t="shared" si="14"/>
        <v>-</v>
      </c>
      <c r="E223" s="50">
        <v>1</v>
      </c>
      <c r="F223" s="50">
        <v>0.6</v>
      </c>
      <c r="G223" s="51">
        <v>634624</v>
      </c>
      <c r="H223" s="52">
        <v>634624</v>
      </c>
      <c r="I223" s="51">
        <f t="shared" si="15"/>
        <v>52885</v>
      </c>
    </row>
    <row r="224" spans="1:9" ht="12.75" x14ac:dyDescent="0.2">
      <c r="A224" s="45">
        <v>16</v>
      </c>
      <c r="B224" s="54" t="s">
        <v>421</v>
      </c>
      <c r="C224" s="94"/>
      <c r="D224" s="45" t="str">
        <f t="shared" si="14"/>
        <v>-</v>
      </c>
      <c r="E224" s="50">
        <v>1</v>
      </c>
      <c r="F224" s="50">
        <v>0.6</v>
      </c>
      <c r="G224" s="51">
        <v>634624</v>
      </c>
      <c r="H224" s="52">
        <v>634624</v>
      </c>
      <c r="I224" s="51">
        <f t="shared" si="15"/>
        <v>52885</v>
      </c>
    </row>
    <row r="225" spans="1:9" ht="12.75" x14ac:dyDescent="0.2">
      <c r="A225" s="45">
        <v>17</v>
      </c>
      <c r="B225" s="54" t="s">
        <v>422</v>
      </c>
      <c r="C225" s="94"/>
      <c r="D225" s="45" t="str">
        <f t="shared" si="14"/>
        <v>-</v>
      </c>
      <c r="E225" s="50">
        <v>1</v>
      </c>
      <c r="F225" s="50">
        <v>0.6</v>
      </c>
      <c r="G225" s="51">
        <v>634624</v>
      </c>
      <c r="H225" s="52">
        <v>634624</v>
      </c>
      <c r="I225" s="51">
        <f t="shared" si="15"/>
        <v>52885</v>
      </c>
    </row>
    <row r="226" spans="1:9" ht="12.75" x14ac:dyDescent="0.2">
      <c r="A226" s="45">
        <v>18</v>
      </c>
      <c r="B226" s="54" t="s">
        <v>423</v>
      </c>
      <c r="C226" s="94"/>
      <c r="D226" s="45" t="str">
        <f t="shared" si="14"/>
        <v>-</v>
      </c>
      <c r="E226" s="50">
        <v>1</v>
      </c>
      <c r="F226" s="50">
        <v>0.6</v>
      </c>
      <c r="G226" s="51">
        <v>634624</v>
      </c>
      <c r="H226" s="52">
        <v>634624</v>
      </c>
      <c r="I226" s="51">
        <f t="shared" si="15"/>
        <v>52885</v>
      </c>
    </row>
    <row r="227" spans="1:9" ht="12.75" x14ac:dyDescent="0.2">
      <c r="A227" s="45">
        <v>19</v>
      </c>
      <c r="B227" s="54" t="s">
        <v>424</v>
      </c>
      <c r="C227" s="94"/>
      <c r="D227" s="45" t="str">
        <f t="shared" si="14"/>
        <v>-</v>
      </c>
      <c r="E227" s="50">
        <v>1</v>
      </c>
      <c r="F227" s="50">
        <v>0.6</v>
      </c>
      <c r="G227" s="51">
        <v>634624</v>
      </c>
      <c r="H227" s="52">
        <v>634624</v>
      </c>
      <c r="I227" s="51">
        <f t="shared" si="15"/>
        <v>52885</v>
      </c>
    </row>
    <row r="228" spans="1:9" ht="12.75" x14ac:dyDescent="0.2">
      <c r="A228" s="45">
        <v>20</v>
      </c>
      <c r="B228" s="54" t="s">
        <v>425</v>
      </c>
      <c r="C228" s="94"/>
      <c r="D228" s="45" t="str">
        <f t="shared" si="14"/>
        <v>-</v>
      </c>
      <c r="E228" s="50">
        <v>1</v>
      </c>
      <c r="F228" s="50">
        <v>0.6</v>
      </c>
      <c r="G228" s="51">
        <v>634624</v>
      </c>
      <c r="H228" s="52">
        <v>634624</v>
      </c>
      <c r="I228" s="51">
        <f t="shared" si="15"/>
        <v>52885</v>
      </c>
    </row>
    <row r="229" spans="1:9" ht="12.75" x14ac:dyDescent="0.2">
      <c r="A229" s="45">
        <v>21</v>
      </c>
      <c r="B229" s="54" t="s">
        <v>426</v>
      </c>
      <c r="C229" s="94"/>
      <c r="D229" s="45" t="str">
        <f t="shared" si="14"/>
        <v>-</v>
      </c>
      <c r="E229" s="50">
        <v>1</v>
      </c>
      <c r="F229" s="50">
        <v>0.6</v>
      </c>
      <c r="G229" s="51">
        <v>634624</v>
      </c>
      <c r="H229" s="52">
        <v>634624</v>
      </c>
      <c r="I229" s="51">
        <f t="shared" si="15"/>
        <v>52885</v>
      </c>
    </row>
    <row r="230" spans="1:9" ht="12.75" x14ac:dyDescent="0.2">
      <c r="A230" s="45">
        <v>22</v>
      </c>
      <c r="B230" s="54" t="s">
        <v>427</v>
      </c>
      <c r="C230" s="94"/>
      <c r="D230" s="45" t="str">
        <f t="shared" si="14"/>
        <v>-</v>
      </c>
      <c r="E230" s="50">
        <v>1</v>
      </c>
      <c r="F230" s="50">
        <v>0.6</v>
      </c>
      <c r="G230" s="51">
        <v>634624</v>
      </c>
      <c r="H230" s="52">
        <v>634624</v>
      </c>
      <c r="I230" s="51">
        <f t="shared" si="15"/>
        <v>52885</v>
      </c>
    </row>
    <row r="231" spans="1:9" ht="12.75" x14ac:dyDescent="0.2">
      <c r="A231" s="45">
        <v>23</v>
      </c>
      <c r="B231" s="54" t="s">
        <v>428</v>
      </c>
      <c r="C231" s="94"/>
      <c r="D231" s="45" t="str">
        <f t="shared" si="14"/>
        <v>-</v>
      </c>
      <c r="E231" s="50">
        <v>1</v>
      </c>
      <c r="F231" s="50">
        <v>0.6</v>
      </c>
      <c r="G231" s="51">
        <v>634624</v>
      </c>
      <c r="H231" s="52">
        <v>634624</v>
      </c>
      <c r="I231" s="51">
        <f t="shared" si="15"/>
        <v>52885</v>
      </c>
    </row>
    <row r="232" spans="1:9" ht="12.75" x14ac:dyDescent="0.2">
      <c r="A232" s="45">
        <v>24</v>
      </c>
      <c r="B232" s="54" t="s">
        <v>429</v>
      </c>
      <c r="C232" s="94"/>
      <c r="D232" s="45" t="str">
        <f t="shared" si="14"/>
        <v>-</v>
      </c>
      <c r="E232" s="50">
        <v>1</v>
      </c>
      <c r="F232" s="50">
        <v>0.6</v>
      </c>
      <c r="G232" s="51">
        <v>634624</v>
      </c>
      <c r="H232" s="52">
        <v>634624</v>
      </c>
      <c r="I232" s="51">
        <f t="shared" si="15"/>
        <v>52885</v>
      </c>
    </row>
    <row r="233" spans="1:9" ht="12.75" x14ac:dyDescent="0.2">
      <c r="A233" s="45">
        <v>25</v>
      </c>
      <c r="B233" s="54" t="s">
        <v>430</v>
      </c>
      <c r="C233" s="94"/>
      <c r="D233" s="45" t="str">
        <f t="shared" si="14"/>
        <v>+</v>
      </c>
      <c r="E233" s="50">
        <v>1</v>
      </c>
      <c r="F233" s="50">
        <v>1</v>
      </c>
      <c r="G233" s="51">
        <v>1057706</v>
      </c>
      <c r="H233" s="52">
        <v>740395</v>
      </c>
      <c r="I233" s="51">
        <f t="shared" si="15"/>
        <v>88142</v>
      </c>
    </row>
    <row r="234" spans="1:9" ht="12.75" x14ac:dyDescent="0.2">
      <c r="A234" s="45">
        <v>26</v>
      </c>
      <c r="B234" s="54" t="s">
        <v>431</v>
      </c>
      <c r="C234" s="94"/>
      <c r="D234" s="45" t="str">
        <f t="shared" si="14"/>
        <v>-</v>
      </c>
      <c r="E234" s="50">
        <v>1</v>
      </c>
      <c r="F234" s="50">
        <v>0.6</v>
      </c>
      <c r="G234" s="51">
        <v>634624</v>
      </c>
      <c r="H234" s="52">
        <v>634624</v>
      </c>
      <c r="I234" s="51">
        <f t="shared" si="15"/>
        <v>52885</v>
      </c>
    </row>
    <row r="235" spans="1:9" ht="12.75" x14ac:dyDescent="0.2">
      <c r="A235" s="45">
        <v>27</v>
      </c>
      <c r="B235" s="54" t="s">
        <v>432</v>
      </c>
      <c r="C235" s="94"/>
      <c r="D235" s="45" t="str">
        <f t="shared" si="14"/>
        <v>+</v>
      </c>
      <c r="E235" s="50">
        <v>1</v>
      </c>
      <c r="F235" s="50">
        <v>1</v>
      </c>
      <c r="G235" s="51">
        <v>1057706</v>
      </c>
      <c r="H235" s="52">
        <v>740395</v>
      </c>
      <c r="I235" s="51">
        <f t="shared" si="15"/>
        <v>88142</v>
      </c>
    </row>
    <row r="236" spans="1:9" ht="12.75" x14ac:dyDescent="0.2">
      <c r="A236" s="45"/>
      <c r="B236" s="46" t="s">
        <v>175</v>
      </c>
      <c r="C236" s="88"/>
      <c r="D236" s="45"/>
      <c r="E236" s="50"/>
      <c r="F236" s="50"/>
      <c r="G236" s="47">
        <f>SUM(G237:G254)</f>
        <v>10471294</v>
      </c>
      <c r="H236" s="48">
        <f t="shared" ref="H236:I236" si="17">SUM(H237:H254)</f>
        <v>10920820</v>
      </c>
      <c r="I236" s="47">
        <f t="shared" si="17"/>
        <v>872606</v>
      </c>
    </row>
    <row r="237" spans="1:9" ht="12.75" x14ac:dyDescent="0.2">
      <c r="A237" s="45">
        <v>1</v>
      </c>
      <c r="B237" s="54" t="s">
        <v>433</v>
      </c>
      <c r="C237" s="94" t="s">
        <v>214</v>
      </c>
      <c r="D237" s="45" t="str">
        <f t="shared" si="14"/>
        <v>-</v>
      </c>
      <c r="E237" s="50">
        <v>0.5</v>
      </c>
      <c r="F237" s="50">
        <v>0.6</v>
      </c>
      <c r="G237" s="51">
        <v>317312</v>
      </c>
      <c r="H237" s="52">
        <v>317312</v>
      </c>
      <c r="I237" s="51">
        <f t="shared" si="15"/>
        <v>26443</v>
      </c>
    </row>
    <row r="238" spans="1:9" ht="12.75" x14ac:dyDescent="0.2">
      <c r="A238" s="45">
        <v>2</v>
      </c>
      <c r="B238" s="54" t="s">
        <v>434</v>
      </c>
      <c r="C238" s="94"/>
      <c r="D238" s="45" t="str">
        <f t="shared" si="14"/>
        <v>-</v>
      </c>
      <c r="E238" s="50">
        <v>0.5</v>
      </c>
      <c r="F238" s="50">
        <v>0.6</v>
      </c>
      <c r="G238" s="51">
        <v>317312</v>
      </c>
      <c r="H238" s="52">
        <v>317312</v>
      </c>
      <c r="I238" s="51">
        <f t="shared" si="15"/>
        <v>26443</v>
      </c>
    </row>
    <row r="239" spans="1:9" ht="12.75" x14ac:dyDescent="0.2">
      <c r="A239" s="45">
        <v>3</v>
      </c>
      <c r="B239" s="54" t="s">
        <v>310</v>
      </c>
      <c r="C239" s="94"/>
      <c r="D239" s="45" t="str">
        <f t="shared" si="14"/>
        <v>-</v>
      </c>
      <c r="E239" s="50">
        <v>0.5</v>
      </c>
      <c r="F239" s="50">
        <v>0.6</v>
      </c>
      <c r="G239" s="51">
        <v>317312</v>
      </c>
      <c r="H239" s="52">
        <v>317312</v>
      </c>
      <c r="I239" s="51">
        <f t="shared" si="15"/>
        <v>26443</v>
      </c>
    </row>
    <row r="240" spans="1:9" ht="12.75" x14ac:dyDescent="0.2">
      <c r="A240" s="45">
        <v>4</v>
      </c>
      <c r="B240" s="54" t="s">
        <v>435</v>
      </c>
      <c r="C240" s="94"/>
      <c r="D240" s="45" t="str">
        <f t="shared" si="14"/>
        <v>-</v>
      </c>
      <c r="E240" s="50">
        <v>0.5</v>
      </c>
      <c r="F240" s="50">
        <v>0.6</v>
      </c>
      <c r="G240" s="51">
        <v>317312</v>
      </c>
      <c r="H240" s="52">
        <v>317312</v>
      </c>
      <c r="I240" s="51">
        <f t="shared" si="15"/>
        <v>26443</v>
      </c>
    </row>
    <row r="241" spans="1:9" ht="12.75" x14ac:dyDescent="0.2">
      <c r="A241" s="45">
        <v>5</v>
      </c>
      <c r="B241" s="54" t="s">
        <v>436</v>
      </c>
      <c r="C241" s="94"/>
      <c r="D241" s="45" t="str">
        <f t="shared" si="14"/>
        <v>-</v>
      </c>
      <c r="E241" s="50">
        <v>0.5</v>
      </c>
      <c r="F241" s="50">
        <v>0.6</v>
      </c>
      <c r="G241" s="51">
        <v>317312</v>
      </c>
      <c r="H241" s="52">
        <v>555296</v>
      </c>
      <c r="I241" s="51">
        <f t="shared" si="15"/>
        <v>26443</v>
      </c>
    </row>
    <row r="242" spans="1:9" ht="12.75" x14ac:dyDescent="0.2">
      <c r="A242" s="45">
        <v>6</v>
      </c>
      <c r="B242" s="54" t="s">
        <v>437</v>
      </c>
      <c r="C242" s="94" t="s">
        <v>216</v>
      </c>
      <c r="D242" s="45" t="str">
        <f t="shared" si="14"/>
        <v>-</v>
      </c>
      <c r="E242" s="50">
        <v>1</v>
      </c>
      <c r="F242" s="50">
        <v>0.6</v>
      </c>
      <c r="G242" s="51">
        <v>634624</v>
      </c>
      <c r="H242" s="52">
        <v>634624</v>
      </c>
      <c r="I242" s="51">
        <f t="shared" si="15"/>
        <v>52885</v>
      </c>
    </row>
    <row r="243" spans="1:9" ht="12.75" x14ac:dyDescent="0.2">
      <c r="A243" s="45">
        <v>7</v>
      </c>
      <c r="B243" s="54" t="s">
        <v>438</v>
      </c>
      <c r="C243" s="94"/>
      <c r="D243" s="45" t="str">
        <f t="shared" si="14"/>
        <v>-</v>
      </c>
      <c r="E243" s="50">
        <v>1</v>
      </c>
      <c r="F243" s="50">
        <v>0.6</v>
      </c>
      <c r="G243" s="51">
        <v>634624</v>
      </c>
      <c r="H243" s="52">
        <v>634624</v>
      </c>
      <c r="I243" s="51">
        <f t="shared" si="15"/>
        <v>52885</v>
      </c>
    </row>
    <row r="244" spans="1:9" ht="12.75" x14ac:dyDescent="0.2">
      <c r="A244" s="45">
        <v>8</v>
      </c>
      <c r="B244" s="54" t="s">
        <v>439</v>
      </c>
      <c r="C244" s="94"/>
      <c r="D244" s="45" t="str">
        <f t="shared" si="14"/>
        <v>+</v>
      </c>
      <c r="E244" s="50">
        <v>1</v>
      </c>
      <c r="F244" s="50">
        <v>1</v>
      </c>
      <c r="G244" s="51">
        <v>1057706</v>
      </c>
      <c r="H244" s="52">
        <v>1057706</v>
      </c>
      <c r="I244" s="51">
        <f t="shared" si="15"/>
        <v>88142</v>
      </c>
    </row>
    <row r="245" spans="1:9" ht="12.75" x14ac:dyDescent="0.2">
      <c r="A245" s="45">
        <v>9</v>
      </c>
      <c r="B245" s="54" t="s">
        <v>440</v>
      </c>
      <c r="C245" s="94"/>
      <c r="D245" s="45" t="str">
        <f t="shared" si="14"/>
        <v>-</v>
      </c>
      <c r="E245" s="50">
        <v>1</v>
      </c>
      <c r="F245" s="50">
        <v>0.6</v>
      </c>
      <c r="G245" s="51">
        <v>634624</v>
      </c>
      <c r="H245" s="52">
        <v>634624</v>
      </c>
      <c r="I245" s="51">
        <f t="shared" si="15"/>
        <v>52885</v>
      </c>
    </row>
    <row r="246" spans="1:9" ht="12.75" x14ac:dyDescent="0.2">
      <c r="A246" s="45">
        <v>10</v>
      </c>
      <c r="B246" s="54" t="s">
        <v>441</v>
      </c>
      <c r="C246" s="94"/>
      <c r="D246" s="45" t="str">
        <f t="shared" si="14"/>
        <v>-</v>
      </c>
      <c r="E246" s="50">
        <v>1</v>
      </c>
      <c r="F246" s="50">
        <v>0</v>
      </c>
      <c r="G246" s="51">
        <v>0</v>
      </c>
      <c r="H246" s="52">
        <v>475968</v>
      </c>
      <c r="I246" s="51">
        <f t="shared" si="15"/>
        <v>0</v>
      </c>
    </row>
    <row r="247" spans="1:9" ht="12.75" x14ac:dyDescent="0.2">
      <c r="A247" s="45">
        <v>11</v>
      </c>
      <c r="B247" s="54" t="s">
        <v>442</v>
      </c>
      <c r="C247" s="94"/>
      <c r="D247" s="45" t="str">
        <f t="shared" si="14"/>
        <v>-</v>
      </c>
      <c r="E247" s="50">
        <v>1</v>
      </c>
      <c r="F247" s="50">
        <v>0.6</v>
      </c>
      <c r="G247" s="51">
        <v>634624</v>
      </c>
      <c r="H247" s="52">
        <v>634624</v>
      </c>
      <c r="I247" s="51">
        <f t="shared" si="15"/>
        <v>52885</v>
      </c>
    </row>
    <row r="248" spans="1:9" ht="12.75" x14ac:dyDescent="0.2">
      <c r="A248" s="45">
        <v>12</v>
      </c>
      <c r="B248" s="54" t="s">
        <v>443</v>
      </c>
      <c r="C248" s="94"/>
      <c r="D248" s="45" t="str">
        <f t="shared" si="14"/>
        <v>-</v>
      </c>
      <c r="E248" s="50">
        <v>1</v>
      </c>
      <c r="F248" s="50">
        <v>0.6</v>
      </c>
      <c r="G248" s="51">
        <v>634624</v>
      </c>
      <c r="H248" s="52">
        <v>634624</v>
      </c>
      <c r="I248" s="51">
        <f t="shared" si="15"/>
        <v>52885</v>
      </c>
    </row>
    <row r="249" spans="1:9" ht="12.75" x14ac:dyDescent="0.2">
      <c r="A249" s="45">
        <v>13</v>
      </c>
      <c r="B249" s="54" t="s">
        <v>444</v>
      </c>
      <c r="C249" s="94"/>
      <c r="D249" s="45" t="str">
        <f t="shared" si="14"/>
        <v>-</v>
      </c>
      <c r="E249" s="50">
        <v>1</v>
      </c>
      <c r="F249" s="50">
        <v>0.6</v>
      </c>
      <c r="G249" s="51">
        <v>634624</v>
      </c>
      <c r="H249" s="52">
        <v>634624</v>
      </c>
      <c r="I249" s="51">
        <f t="shared" si="15"/>
        <v>52885</v>
      </c>
    </row>
    <row r="250" spans="1:9" ht="12.75" x14ac:dyDescent="0.2">
      <c r="A250" s="45">
        <v>14</v>
      </c>
      <c r="B250" s="54" t="s">
        <v>445</v>
      </c>
      <c r="C250" s="94"/>
      <c r="D250" s="45" t="str">
        <f t="shared" si="14"/>
        <v>+</v>
      </c>
      <c r="E250" s="50">
        <v>1</v>
      </c>
      <c r="F250" s="50">
        <v>1</v>
      </c>
      <c r="G250" s="51">
        <v>1057706</v>
      </c>
      <c r="H250" s="52">
        <v>793280</v>
      </c>
      <c r="I250" s="51">
        <f t="shared" si="15"/>
        <v>88142</v>
      </c>
    </row>
    <row r="251" spans="1:9" ht="12.75" x14ac:dyDescent="0.2">
      <c r="A251" s="45">
        <v>15</v>
      </c>
      <c r="B251" s="54" t="s">
        <v>446</v>
      </c>
      <c r="C251" s="94"/>
      <c r="D251" s="45" t="str">
        <f t="shared" si="14"/>
        <v>-</v>
      </c>
      <c r="E251" s="50">
        <v>1</v>
      </c>
      <c r="F251" s="50">
        <v>0.6</v>
      </c>
      <c r="G251" s="51">
        <v>634624</v>
      </c>
      <c r="H251" s="52">
        <v>634624</v>
      </c>
      <c r="I251" s="51">
        <f t="shared" si="15"/>
        <v>52885</v>
      </c>
    </row>
    <row r="252" spans="1:9" ht="12.75" x14ac:dyDescent="0.2">
      <c r="A252" s="45">
        <v>16</v>
      </c>
      <c r="B252" s="54" t="s">
        <v>447</v>
      </c>
      <c r="C252" s="94"/>
      <c r="D252" s="45" t="str">
        <f t="shared" si="14"/>
        <v>+</v>
      </c>
      <c r="E252" s="50">
        <v>1</v>
      </c>
      <c r="F252" s="50">
        <v>1</v>
      </c>
      <c r="G252" s="51">
        <v>1057706</v>
      </c>
      <c r="H252" s="52">
        <v>1057706</v>
      </c>
      <c r="I252" s="51">
        <f t="shared" si="15"/>
        <v>88142</v>
      </c>
    </row>
    <row r="253" spans="1:9" ht="12.75" x14ac:dyDescent="0.2">
      <c r="A253" s="45">
        <v>17</v>
      </c>
      <c r="B253" s="54" t="s">
        <v>448</v>
      </c>
      <c r="C253" s="94"/>
      <c r="D253" s="45" t="str">
        <f t="shared" ref="D253:D316" si="18">IF(F253=1,"+","-")</f>
        <v>-</v>
      </c>
      <c r="E253" s="50">
        <v>1</v>
      </c>
      <c r="F253" s="50">
        <v>0.6</v>
      </c>
      <c r="G253" s="51">
        <v>634624</v>
      </c>
      <c r="H253" s="52">
        <v>634624</v>
      </c>
      <c r="I253" s="51">
        <f t="shared" ref="I253:I316" si="19">G253/12</f>
        <v>52885</v>
      </c>
    </row>
    <row r="254" spans="1:9" ht="12.75" x14ac:dyDescent="0.2">
      <c r="A254" s="45">
        <v>18</v>
      </c>
      <c r="B254" s="54" t="s">
        <v>449</v>
      </c>
      <c r="C254" s="94"/>
      <c r="D254" s="45" t="str">
        <f t="shared" si="18"/>
        <v>-</v>
      </c>
      <c r="E254" s="50">
        <v>1</v>
      </c>
      <c r="F254" s="50">
        <v>0.6</v>
      </c>
      <c r="G254" s="51">
        <v>634624</v>
      </c>
      <c r="H254" s="52">
        <v>634624</v>
      </c>
      <c r="I254" s="51">
        <f t="shared" si="19"/>
        <v>52885</v>
      </c>
    </row>
    <row r="255" spans="1:9" ht="12.75" x14ac:dyDescent="0.2">
      <c r="A255" s="45"/>
      <c r="B255" s="46" t="s">
        <v>176</v>
      </c>
      <c r="C255" s="88"/>
      <c r="D255" s="45"/>
      <c r="E255" s="50"/>
      <c r="F255" s="50"/>
      <c r="G255" s="47">
        <f>SUM(G256:G262)</f>
        <v>3807744</v>
      </c>
      <c r="H255" s="48">
        <f t="shared" ref="H255:I255" si="20">SUM(H256:H262)</f>
        <v>5209203</v>
      </c>
      <c r="I255" s="47">
        <f t="shared" si="20"/>
        <v>317311</v>
      </c>
    </row>
    <row r="256" spans="1:9" ht="12.75" x14ac:dyDescent="0.2">
      <c r="A256" s="45">
        <v>1</v>
      </c>
      <c r="B256" s="54" t="s">
        <v>450</v>
      </c>
      <c r="C256" s="94" t="s">
        <v>214</v>
      </c>
      <c r="D256" s="45" t="str">
        <f t="shared" si="18"/>
        <v>-</v>
      </c>
      <c r="E256" s="50">
        <v>0.5</v>
      </c>
      <c r="F256" s="50">
        <v>0.6</v>
      </c>
      <c r="G256" s="51">
        <v>317312</v>
      </c>
      <c r="H256" s="52">
        <v>475968</v>
      </c>
      <c r="I256" s="51">
        <f t="shared" si="19"/>
        <v>26443</v>
      </c>
    </row>
    <row r="257" spans="1:9" ht="12.75" x14ac:dyDescent="0.2">
      <c r="A257" s="45">
        <v>2</v>
      </c>
      <c r="B257" s="54" t="s">
        <v>451</v>
      </c>
      <c r="C257" s="94"/>
      <c r="D257" s="45" t="str">
        <f t="shared" si="18"/>
        <v>-</v>
      </c>
      <c r="E257" s="50">
        <v>0.5</v>
      </c>
      <c r="F257" s="50">
        <v>0.6</v>
      </c>
      <c r="G257" s="51">
        <v>317312</v>
      </c>
      <c r="H257" s="52">
        <v>396640</v>
      </c>
      <c r="I257" s="51">
        <f t="shared" si="19"/>
        <v>26443</v>
      </c>
    </row>
    <row r="258" spans="1:9" ht="12.75" x14ac:dyDescent="0.2">
      <c r="A258" s="45">
        <v>3</v>
      </c>
      <c r="B258" s="54" t="s">
        <v>452</v>
      </c>
      <c r="C258" s="94" t="s">
        <v>216</v>
      </c>
      <c r="D258" s="45" t="str">
        <f t="shared" si="18"/>
        <v>-</v>
      </c>
      <c r="E258" s="50">
        <v>1</v>
      </c>
      <c r="F258" s="50">
        <v>0.6</v>
      </c>
      <c r="G258" s="51">
        <v>634624</v>
      </c>
      <c r="H258" s="52">
        <v>740395</v>
      </c>
      <c r="I258" s="51">
        <f t="shared" si="19"/>
        <v>52885</v>
      </c>
    </row>
    <row r="259" spans="1:9" ht="12.75" x14ac:dyDescent="0.2">
      <c r="A259" s="45">
        <v>4</v>
      </c>
      <c r="B259" s="54" t="s">
        <v>453</v>
      </c>
      <c r="C259" s="94"/>
      <c r="D259" s="45" t="str">
        <f t="shared" si="18"/>
        <v>-</v>
      </c>
      <c r="E259" s="50">
        <v>1</v>
      </c>
      <c r="F259" s="50">
        <v>0.6</v>
      </c>
      <c r="G259" s="51">
        <v>634624</v>
      </c>
      <c r="H259" s="52">
        <v>951935</v>
      </c>
      <c r="I259" s="51">
        <f t="shared" si="19"/>
        <v>52885</v>
      </c>
    </row>
    <row r="260" spans="1:9" ht="12.75" x14ac:dyDescent="0.2">
      <c r="A260" s="45">
        <v>5</v>
      </c>
      <c r="B260" s="54" t="s">
        <v>454</v>
      </c>
      <c r="C260" s="94"/>
      <c r="D260" s="45" t="str">
        <f t="shared" si="18"/>
        <v>-</v>
      </c>
      <c r="E260" s="50">
        <v>1</v>
      </c>
      <c r="F260" s="50">
        <v>0.6</v>
      </c>
      <c r="G260" s="51">
        <v>634624</v>
      </c>
      <c r="H260" s="52">
        <v>951935</v>
      </c>
      <c r="I260" s="51">
        <f t="shared" si="19"/>
        <v>52885</v>
      </c>
    </row>
    <row r="261" spans="1:9" ht="12.75" x14ac:dyDescent="0.2">
      <c r="A261" s="45">
        <v>6</v>
      </c>
      <c r="B261" s="54" t="s">
        <v>455</v>
      </c>
      <c r="C261" s="94"/>
      <c r="D261" s="45" t="str">
        <f t="shared" si="18"/>
        <v>-</v>
      </c>
      <c r="E261" s="50">
        <v>1</v>
      </c>
      <c r="F261" s="50">
        <v>0.6</v>
      </c>
      <c r="G261" s="51">
        <v>634624</v>
      </c>
      <c r="H261" s="52">
        <v>740395</v>
      </c>
      <c r="I261" s="51">
        <f t="shared" si="19"/>
        <v>52885</v>
      </c>
    </row>
    <row r="262" spans="1:9" ht="12.75" x14ac:dyDescent="0.2">
      <c r="A262" s="45">
        <v>7</v>
      </c>
      <c r="B262" s="54" t="s">
        <v>456</v>
      </c>
      <c r="C262" s="94"/>
      <c r="D262" s="45" t="str">
        <f t="shared" si="18"/>
        <v>-</v>
      </c>
      <c r="E262" s="50">
        <v>1</v>
      </c>
      <c r="F262" s="50">
        <v>0.6</v>
      </c>
      <c r="G262" s="51">
        <v>634624</v>
      </c>
      <c r="H262" s="52">
        <v>951935</v>
      </c>
      <c r="I262" s="51">
        <f t="shared" si="19"/>
        <v>52885</v>
      </c>
    </row>
    <row r="263" spans="1:9" ht="12.75" x14ac:dyDescent="0.2">
      <c r="A263" s="45"/>
      <c r="B263" s="46" t="s">
        <v>177</v>
      </c>
      <c r="C263" s="88"/>
      <c r="D263" s="45"/>
      <c r="E263" s="50"/>
      <c r="F263" s="50"/>
      <c r="G263" s="47">
        <f>SUM(G264:G274)</f>
        <v>5817386</v>
      </c>
      <c r="H263" s="48">
        <f t="shared" ref="H263:I263" si="21">SUM(H264:H274)</f>
        <v>6452012</v>
      </c>
      <c r="I263" s="47">
        <f t="shared" si="21"/>
        <v>484780</v>
      </c>
    </row>
    <row r="264" spans="1:9" ht="12.75" x14ac:dyDescent="0.2">
      <c r="A264" s="45">
        <v>1</v>
      </c>
      <c r="B264" s="54" t="s">
        <v>457</v>
      </c>
      <c r="C264" s="88" t="s">
        <v>214</v>
      </c>
      <c r="D264" s="45" t="str">
        <f t="shared" si="18"/>
        <v>-</v>
      </c>
      <c r="E264" s="50">
        <v>0.5</v>
      </c>
      <c r="F264" s="50">
        <v>0.6</v>
      </c>
      <c r="G264" s="51">
        <v>317312</v>
      </c>
      <c r="H264" s="52">
        <v>317312</v>
      </c>
      <c r="I264" s="51">
        <f t="shared" si="19"/>
        <v>26443</v>
      </c>
    </row>
    <row r="265" spans="1:9" ht="12.75" x14ac:dyDescent="0.2">
      <c r="A265" s="45">
        <v>2</v>
      </c>
      <c r="B265" s="54" t="s">
        <v>458</v>
      </c>
      <c r="C265" s="94" t="s">
        <v>216</v>
      </c>
      <c r="D265" s="45" t="str">
        <f t="shared" si="18"/>
        <v>-</v>
      </c>
      <c r="E265" s="50">
        <v>1</v>
      </c>
      <c r="F265" s="50">
        <v>0.6</v>
      </c>
      <c r="G265" s="51">
        <v>634624</v>
      </c>
      <c r="H265" s="52">
        <v>475968</v>
      </c>
      <c r="I265" s="51">
        <f t="shared" si="19"/>
        <v>52885</v>
      </c>
    </row>
    <row r="266" spans="1:9" ht="12.75" x14ac:dyDescent="0.2">
      <c r="A266" s="45">
        <v>3</v>
      </c>
      <c r="B266" s="54" t="s">
        <v>459</v>
      </c>
      <c r="C266" s="94"/>
      <c r="D266" s="45" t="str">
        <f t="shared" si="18"/>
        <v>-</v>
      </c>
      <c r="E266" s="50">
        <v>1</v>
      </c>
      <c r="F266" s="50">
        <v>0.6</v>
      </c>
      <c r="G266" s="51">
        <v>634624</v>
      </c>
      <c r="H266" s="52">
        <v>634624</v>
      </c>
      <c r="I266" s="51">
        <f t="shared" si="19"/>
        <v>52885</v>
      </c>
    </row>
    <row r="267" spans="1:9" ht="12.75" x14ac:dyDescent="0.2">
      <c r="A267" s="45">
        <v>4</v>
      </c>
      <c r="B267" s="54" t="s">
        <v>460</v>
      </c>
      <c r="C267" s="94"/>
      <c r="D267" s="45" t="str">
        <f t="shared" si="18"/>
        <v>+</v>
      </c>
      <c r="E267" s="50">
        <v>1</v>
      </c>
      <c r="F267" s="50">
        <v>1</v>
      </c>
      <c r="G267" s="51">
        <v>1057706</v>
      </c>
      <c r="H267" s="52">
        <v>740395</v>
      </c>
      <c r="I267" s="51">
        <f t="shared" si="19"/>
        <v>88142</v>
      </c>
    </row>
    <row r="268" spans="1:9" ht="12.75" x14ac:dyDescent="0.2">
      <c r="A268" s="45">
        <v>5</v>
      </c>
      <c r="B268" s="54" t="s">
        <v>461</v>
      </c>
      <c r="C268" s="94"/>
      <c r="D268" s="45" t="str">
        <f t="shared" si="18"/>
        <v>-</v>
      </c>
      <c r="E268" s="50">
        <v>1</v>
      </c>
      <c r="F268" s="50">
        <v>0.6</v>
      </c>
      <c r="G268" s="51">
        <v>634624</v>
      </c>
      <c r="H268" s="52">
        <v>475968</v>
      </c>
      <c r="I268" s="51">
        <f t="shared" si="19"/>
        <v>52885</v>
      </c>
    </row>
    <row r="269" spans="1:9" ht="12.75" x14ac:dyDescent="0.2">
      <c r="A269" s="45">
        <v>6</v>
      </c>
      <c r="B269" s="54" t="s">
        <v>462</v>
      </c>
      <c r="C269" s="94"/>
      <c r="D269" s="45" t="str">
        <f t="shared" si="18"/>
        <v>-</v>
      </c>
      <c r="E269" s="50">
        <v>1</v>
      </c>
      <c r="F269" s="50">
        <v>0.6</v>
      </c>
      <c r="G269" s="51">
        <v>634624</v>
      </c>
      <c r="H269" s="52">
        <v>634624</v>
      </c>
      <c r="I269" s="51">
        <f t="shared" si="19"/>
        <v>52885</v>
      </c>
    </row>
    <row r="270" spans="1:9" ht="12.75" x14ac:dyDescent="0.2">
      <c r="A270" s="45">
        <v>7</v>
      </c>
      <c r="B270" s="54" t="s">
        <v>463</v>
      </c>
      <c r="C270" s="94"/>
      <c r="D270" s="45" t="str">
        <f t="shared" si="18"/>
        <v>-</v>
      </c>
      <c r="E270" s="50">
        <v>1</v>
      </c>
      <c r="F270" s="50">
        <v>0.6</v>
      </c>
      <c r="G270" s="51">
        <v>634624</v>
      </c>
      <c r="H270" s="52">
        <v>634624</v>
      </c>
      <c r="I270" s="51">
        <f t="shared" si="19"/>
        <v>52885</v>
      </c>
    </row>
    <row r="271" spans="1:9" ht="12.75" x14ac:dyDescent="0.2">
      <c r="A271" s="45">
        <v>8</v>
      </c>
      <c r="B271" s="54" t="s">
        <v>464</v>
      </c>
      <c r="C271" s="94"/>
      <c r="D271" s="45" t="str">
        <f t="shared" si="18"/>
        <v>-</v>
      </c>
      <c r="E271" s="50">
        <v>1</v>
      </c>
      <c r="F271" s="50">
        <v>0</v>
      </c>
      <c r="G271" s="51">
        <v>0</v>
      </c>
      <c r="H271" s="52">
        <v>581739</v>
      </c>
      <c r="I271" s="51">
        <f t="shared" si="19"/>
        <v>0</v>
      </c>
    </row>
    <row r="272" spans="1:9" ht="12.75" x14ac:dyDescent="0.2">
      <c r="A272" s="45">
        <v>9</v>
      </c>
      <c r="B272" s="54" t="s">
        <v>465</v>
      </c>
      <c r="C272" s="94"/>
      <c r="D272" s="45" t="str">
        <f t="shared" si="18"/>
        <v>-</v>
      </c>
      <c r="E272" s="50">
        <v>1</v>
      </c>
      <c r="F272" s="50">
        <v>0.6</v>
      </c>
      <c r="G272" s="51">
        <v>634624</v>
      </c>
      <c r="H272" s="52">
        <v>740395</v>
      </c>
      <c r="I272" s="51">
        <f t="shared" si="19"/>
        <v>52885</v>
      </c>
    </row>
    <row r="273" spans="1:9" ht="12.75" x14ac:dyDescent="0.2">
      <c r="A273" s="45">
        <v>10</v>
      </c>
      <c r="B273" s="54" t="s">
        <v>466</v>
      </c>
      <c r="C273" s="94"/>
      <c r="D273" s="45" t="str">
        <f t="shared" si="18"/>
        <v>-</v>
      </c>
      <c r="E273" s="50">
        <v>1</v>
      </c>
      <c r="F273" s="50">
        <v>0</v>
      </c>
      <c r="G273" s="51">
        <v>0</v>
      </c>
      <c r="H273" s="52">
        <v>475968</v>
      </c>
      <c r="I273" s="51">
        <f t="shared" si="19"/>
        <v>0</v>
      </c>
    </row>
    <row r="274" spans="1:9" ht="12.75" x14ac:dyDescent="0.2">
      <c r="A274" s="45">
        <v>11</v>
      </c>
      <c r="B274" s="54" t="s">
        <v>467</v>
      </c>
      <c r="C274" s="94"/>
      <c r="D274" s="45" t="str">
        <f t="shared" si="18"/>
        <v>-</v>
      </c>
      <c r="E274" s="50">
        <v>1</v>
      </c>
      <c r="F274" s="50">
        <v>0.6</v>
      </c>
      <c r="G274" s="51">
        <v>634624</v>
      </c>
      <c r="H274" s="52">
        <v>740395</v>
      </c>
      <c r="I274" s="51">
        <f t="shared" si="19"/>
        <v>52885</v>
      </c>
    </row>
    <row r="275" spans="1:9" ht="12.75" x14ac:dyDescent="0.2">
      <c r="A275" s="45"/>
      <c r="B275" s="46" t="s">
        <v>178</v>
      </c>
      <c r="C275" s="88"/>
      <c r="D275" s="45"/>
      <c r="E275" s="50"/>
      <c r="F275" s="50"/>
      <c r="G275" s="47">
        <f>SUM(G276:G296)</f>
        <v>11105920</v>
      </c>
      <c r="H275" s="48">
        <f t="shared" ref="H275" si="22">SUM(H276:H296)</f>
        <v>11366170</v>
      </c>
      <c r="I275" s="47">
        <f>SUM(I276:I296)</f>
        <v>925490</v>
      </c>
    </row>
    <row r="276" spans="1:9" ht="12.75" x14ac:dyDescent="0.2">
      <c r="A276" s="45">
        <v>1</v>
      </c>
      <c r="B276" s="54" t="s">
        <v>468</v>
      </c>
      <c r="C276" s="94" t="s">
        <v>214</v>
      </c>
      <c r="D276" s="45" t="str">
        <f t="shared" si="18"/>
        <v>-</v>
      </c>
      <c r="E276" s="50">
        <v>0.5</v>
      </c>
      <c r="F276" s="50">
        <v>0.6</v>
      </c>
      <c r="G276" s="51">
        <v>317312</v>
      </c>
      <c r="H276" s="52">
        <v>317312</v>
      </c>
      <c r="I276" s="51">
        <f t="shared" si="19"/>
        <v>26443</v>
      </c>
    </row>
    <row r="277" spans="1:9" ht="12.75" x14ac:dyDescent="0.2">
      <c r="A277" s="45">
        <v>2</v>
      </c>
      <c r="B277" s="54" t="s">
        <v>469</v>
      </c>
      <c r="C277" s="94"/>
      <c r="D277" s="45" t="str">
        <f t="shared" si="18"/>
        <v>-</v>
      </c>
      <c r="E277" s="50">
        <v>0.5</v>
      </c>
      <c r="F277" s="50">
        <v>0.6</v>
      </c>
      <c r="G277" s="51">
        <v>317312</v>
      </c>
      <c r="H277" s="52">
        <v>475968</v>
      </c>
      <c r="I277" s="51">
        <f t="shared" si="19"/>
        <v>26443</v>
      </c>
    </row>
    <row r="278" spans="1:9" ht="12.75" x14ac:dyDescent="0.2">
      <c r="A278" s="45">
        <v>3</v>
      </c>
      <c r="B278" s="54" t="s">
        <v>470</v>
      </c>
      <c r="C278" s="94"/>
      <c r="D278" s="45" t="str">
        <f t="shared" si="18"/>
        <v>-</v>
      </c>
      <c r="E278" s="50">
        <v>0.5</v>
      </c>
      <c r="F278" s="50">
        <v>0.6</v>
      </c>
      <c r="G278" s="51">
        <v>317312</v>
      </c>
      <c r="H278" s="52">
        <v>317312</v>
      </c>
      <c r="I278" s="51">
        <f t="shared" si="19"/>
        <v>26443</v>
      </c>
    </row>
    <row r="279" spans="1:9" ht="12.75" x14ac:dyDescent="0.2">
      <c r="A279" s="45">
        <v>4</v>
      </c>
      <c r="B279" s="54" t="s">
        <v>471</v>
      </c>
      <c r="C279" s="94"/>
      <c r="D279" s="45" t="str">
        <f t="shared" si="18"/>
        <v>-</v>
      </c>
      <c r="E279" s="50">
        <v>0.5</v>
      </c>
      <c r="F279" s="50">
        <v>0.6</v>
      </c>
      <c r="G279" s="51">
        <v>317312</v>
      </c>
      <c r="H279" s="52">
        <v>317312</v>
      </c>
      <c r="I279" s="51">
        <f t="shared" si="19"/>
        <v>26443</v>
      </c>
    </row>
    <row r="280" spans="1:9" ht="12.75" x14ac:dyDescent="0.2">
      <c r="A280" s="45">
        <v>5</v>
      </c>
      <c r="B280" s="54" t="s">
        <v>472</v>
      </c>
      <c r="C280" s="94"/>
      <c r="D280" s="45" t="str">
        <f t="shared" si="18"/>
        <v>-</v>
      </c>
      <c r="E280" s="50">
        <v>0.5</v>
      </c>
      <c r="F280" s="50">
        <v>0.6</v>
      </c>
      <c r="G280" s="51">
        <v>317312</v>
      </c>
      <c r="H280" s="52">
        <v>475968</v>
      </c>
      <c r="I280" s="51">
        <f t="shared" si="19"/>
        <v>26443</v>
      </c>
    </row>
    <row r="281" spans="1:9" ht="12.75" x14ac:dyDescent="0.2">
      <c r="A281" s="45">
        <v>6</v>
      </c>
      <c r="B281" s="54" t="s">
        <v>473</v>
      </c>
      <c r="C281" s="94" t="s">
        <v>216</v>
      </c>
      <c r="D281" s="45" t="str">
        <f t="shared" si="18"/>
        <v>-</v>
      </c>
      <c r="E281" s="50">
        <v>1</v>
      </c>
      <c r="F281" s="50">
        <v>0.6</v>
      </c>
      <c r="G281" s="51">
        <v>634624</v>
      </c>
      <c r="H281" s="52">
        <v>634624</v>
      </c>
      <c r="I281" s="51">
        <f t="shared" si="19"/>
        <v>52885</v>
      </c>
    </row>
    <row r="282" spans="1:9" ht="12.75" x14ac:dyDescent="0.2">
      <c r="A282" s="45">
        <v>7</v>
      </c>
      <c r="B282" s="54" t="s">
        <v>474</v>
      </c>
      <c r="C282" s="94"/>
      <c r="D282" s="45" t="str">
        <f t="shared" si="18"/>
        <v>-</v>
      </c>
      <c r="E282" s="50">
        <v>1</v>
      </c>
      <c r="F282" s="50">
        <v>0.6</v>
      </c>
      <c r="G282" s="51">
        <v>634624</v>
      </c>
      <c r="H282" s="52">
        <v>634624</v>
      </c>
      <c r="I282" s="51">
        <f t="shared" si="19"/>
        <v>52885</v>
      </c>
    </row>
    <row r="283" spans="1:9" ht="12.75" x14ac:dyDescent="0.2">
      <c r="A283" s="45">
        <v>8</v>
      </c>
      <c r="B283" s="54" t="s">
        <v>475</v>
      </c>
      <c r="C283" s="94"/>
      <c r="D283" s="45" t="str">
        <f t="shared" si="18"/>
        <v>-</v>
      </c>
      <c r="E283" s="50">
        <v>1</v>
      </c>
      <c r="F283" s="50">
        <v>0.6</v>
      </c>
      <c r="G283" s="51">
        <v>634624</v>
      </c>
      <c r="H283" s="52">
        <v>634624</v>
      </c>
      <c r="I283" s="51">
        <f t="shared" si="19"/>
        <v>52885</v>
      </c>
    </row>
    <row r="284" spans="1:9" ht="25.5" x14ac:dyDescent="0.2">
      <c r="A284" s="45">
        <v>9</v>
      </c>
      <c r="B284" s="54" t="s">
        <v>476</v>
      </c>
      <c r="C284" s="94"/>
      <c r="D284" s="45" t="str">
        <f t="shared" si="18"/>
        <v>-</v>
      </c>
      <c r="E284" s="50">
        <v>1</v>
      </c>
      <c r="F284" s="50">
        <v>0.6</v>
      </c>
      <c r="G284" s="51">
        <v>634624</v>
      </c>
      <c r="H284" s="52">
        <v>634624</v>
      </c>
      <c r="I284" s="51">
        <f t="shared" si="19"/>
        <v>52885</v>
      </c>
    </row>
    <row r="285" spans="1:9" ht="12.75" x14ac:dyDescent="0.2">
      <c r="A285" s="45">
        <v>10</v>
      </c>
      <c r="B285" s="54" t="s">
        <v>477</v>
      </c>
      <c r="C285" s="94"/>
      <c r="D285" s="45" t="str">
        <f t="shared" si="18"/>
        <v>-</v>
      </c>
      <c r="E285" s="50">
        <v>1</v>
      </c>
      <c r="F285" s="50">
        <v>0.6</v>
      </c>
      <c r="G285" s="51">
        <v>634624</v>
      </c>
      <c r="H285" s="52">
        <v>634624</v>
      </c>
      <c r="I285" s="51">
        <f t="shared" si="19"/>
        <v>52885</v>
      </c>
    </row>
    <row r="286" spans="1:9" ht="12.75" x14ac:dyDescent="0.2">
      <c r="A286" s="45">
        <v>11</v>
      </c>
      <c r="B286" s="54" t="s">
        <v>478</v>
      </c>
      <c r="C286" s="94"/>
      <c r="D286" s="45" t="str">
        <f t="shared" si="18"/>
        <v>-</v>
      </c>
      <c r="E286" s="50">
        <v>1</v>
      </c>
      <c r="F286" s="50">
        <v>0.6</v>
      </c>
      <c r="G286" s="51">
        <v>634624</v>
      </c>
      <c r="H286" s="52">
        <v>634624</v>
      </c>
      <c r="I286" s="51">
        <f t="shared" si="19"/>
        <v>52885</v>
      </c>
    </row>
    <row r="287" spans="1:9" ht="12.75" x14ac:dyDescent="0.2">
      <c r="A287" s="45">
        <v>12</v>
      </c>
      <c r="B287" s="54" t="s">
        <v>479</v>
      </c>
      <c r="C287" s="94"/>
      <c r="D287" s="45" t="str">
        <f t="shared" si="18"/>
        <v>-</v>
      </c>
      <c r="E287" s="50">
        <v>1</v>
      </c>
      <c r="F287" s="50">
        <v>0.6</v>
      </c>
      <c r="G287" s="51">
        <v>634624</v>
      </c>
      <c r="H287" s="52">
        <v>634624</v>
      </c>
      <c r="I287" s="51">
        <f t="shared" si="19"/>
        <v>52885</v>
      </c>
    </row>
    <row r="288" spans="1:9" ht="12.75" x14ac:dyDescent="0.2">
      <c r="A288" s="45">
        <v>13</v>
      </c>
      <c r="B288" s="54" t="s">
        <v>480</v>
      </c>
      <c r="C288" s="94"/>
      <c r="D288" s="45" t="str">
        <f t="shared" si="18"/>
        <v>-</v>
      </c>
      <c r="E288" s="50">
        <v>1</v>
      </c>
      <c r="F288" s="50">
        <v>0.6</v>
      </c>
      <c r="G288" s="51">
        <v>634624</v>
      </c>
      <c r="H288" s="52">
        <v>634624</v>
      </c>
      <c r="I288" s="51">
        <f t="shared" si="19"/>
        <v>52885</v>
      </c>
    </row>
    <row r="289" spans="1:9" ht="12.75" x14ac:dyDescent="0.2">
      <c r="A289" s="45">
        <v>14</v>
      </c>
      <c r="B289" s="54" t="s">
        <v>481</v>
      </c>
      <c r="C289" s="94"/>
      <c r="D289" s="45" t="str">
        <f t="shared" si="18"/>
        <v>-</v>
      </c>
      <c r="E289" s="50">
        <v>1</v>
      </c>
      <c r="F289" s="50">
        <v>0.6</v>
      </c>
      <c r="G289" s="51">
        <v>634624</v>
      </c>
      <c r="H289" s="52">
        <v>634624</v>
      </c>
      <c r="I289" s="51">
        <f t="shared" si="19"/>
        <v>52885</v>
      </c>
    </row>
    <row r="290" spans="1:9" ht="12.75" x14ac:dyDescent="0.2">
      <c r="A290" s="45">
        <v>15</v>
      </c>
      <c r="B290" s="54" t="s">
        <v>482</v>
      </c>
      <c r="C290" s="94"/>
      <c r="D290" s="45" t="str">
        <f t="shared" si="18"/>
        <v>-</v>
      </c>
      <c r="E290" s="50">
        <v>1</v>
      </c>
      <c r="F290" s="50">
        <v>0.6</v>
      </c>
      <c r="G290" s="51">
        <v>634624</v>
      </c>
      <c r="H290" s="52">
        <v>475968</v>
      </c>
      <c r="I290" s="51">
        <f t="shared" si="19"/>
        <v>52885</v>
      </c>
    </row>
    <row r="291" spans="1:9" ht="12.75" x14ac:dyDescent="0.2">
      <c r="A291" s="45">
        <v>16</v>
      </c>
      <c r="B291" s="54" t="s">
        <v>483</v>
      </c>
      <c r="C291" s="94"/>
      <c r="D291" s="45" t="str">
        <f t="shared" si="18"/>
        <v>-</v>
      </c>
      <c r="E291" s="50">
        <v>1</v>
      </c>
      <c r="F291" s="50">
        <v>0.6</v>
      </c>
      <c r="G291" s="51">
        <v>634624</v>
      </c>
      <c r="H291" s="52">
        <v>634624</v>
      </c>
      <c r="I291" s="51">
        <f t="shared" si="19"/>
        <v>52885</v>
      </c>
    </row>
    <row r="292" spans="1:9" ht="12.75" x14ac:dyDescent="0.2">
      <c r="A292" s="45">
        <v>17</v>
      </c>
      <c r="B292" s="54" t="s">
        <v>484</v>
      </c>
      <c r="C292" s="94"/>
      <c r="D292" s="45" t="str">
        <f t="shared" si="18"/>
        <v>-</v>
      </c>
      <c r="E292" s="50">
        <v>1</v>
      </c>
      <c r="F292" s="50">
        <v>0.6</v>
      </c>
      <c r="G292" s="51">
        <v>634624</v>
      </c>
      <c r="H292" s="52">
        <v>158656</v>
      </c>
      <c r="I292" s="51">
        <f t="shared" si="19"/>
        <v>52885</v>
      </c>
    </row>
    <row r="293" spans="1:9" ht="12.75" x14ac:dyDescent="0.2">
      <c r="A293" s="45">
        <v>18</v>
      </c>
      <c r="B293" s="54" t="s">
        <v>485</v>
      </c>
      <c r="C293" s="94"/>
      <c r="D293" s="45" t="str">
        <f t="shared" si="18"/>
        <v>-</v>
      </c>
      <c r="E293" s="50">
        <v>1</v>
      </c>
      <c r="F293" s="50">
        <v>0.6</v>
      </c>
      <c r="G293" s="51">
        <v>634624</v>
      </c>
      <c r="H293" s="52">
        <v>634624</v>
      </c>
      <c r="I293" s="51">
        <f t="shared" si="19"/>
        <v>52885</v>
      </c>
    </row>
    <row r="294" spans="1:9" ht="12.75" x14ac:dyDescent="0.2">
      <c r="A294" s="45">
        <v>19</v>
      </c>
      <c r="B294" s="54" t="s">
        <v>486</v>
      </c>
      <c r="C294" s="94"/>
      <c r="D294" s="45" t="str">
        <f t="shared" si="18"/>
        <v>-</v>
      </c>
      <c r="E294" s="50">
        <v>1</v>
      </c>
      <c r="F294" s="50">
        <v>0.6</v>
      </c>
      <c r="G294" s="51">
        <v>634624</v>
      </c>
      <c r="H294" s="52">
        <v>634624</v>
      </c>
      <c r="I294" s="51">
        <f t="shared" si="19"/>
        <v>52885</v>
      </c>
    </row>
    <row r="295" spans="1:9" ht="12.75" x14ac:dyDescent="0.2">
      <c r="A295" s="45">
        <v>20</v>
      </c>
      <c r="B295" s="54" t="s">
        <v>487</v>
      </c>
      <c r="C295" s="94"/>
      <c r="D295" s="45" t="str">
        <f t="shared" si="18"/>
        <v>-</v>
      </c>
      <c r="E295" s="50">
        <v>1</v>
      </c>
      <c r="F295" s="50">
        <v>0</v>
      </c>
      <c r="G295" s="51">
        <v>0</v>
      </c>
      <c r="H295" s="52">
        <v>475968</v>
      </c>
      <c r="I295" s="51">
        <f t="shared" si="19"/>
        <v>0</v>
      </c>
    </row>
    <row r="296" spans="1:9" ht="12.75" x14ac:dyDescent="0.2">
      <c r="A296" s="45">
        <v>21</v>
      </c>
      <c r="B296" s="54" t="s">
        <v>488</v>
      </c>
      <c r="C296" s="94"/>
      <c r="D296" s="45" t="str">
        <f t="shared" si="18"/>
        <v>-</v>
      </c>
      <c r="E296" s="50">
        <v>1</v>
      </c>
      <c r="F296" s="50">
        <v>0.6</v>
      </c>
      <c r="G296" s="51">
        <v>634624</v>
      </c>
      <c r="H296" s="52">
        <v>736218</v>
      </c>
      <c r="I296" s="51">
        <f t="shared" si="19"/>
        <v>52885</v>
      </c>
    </row>
    <row r="297" spans="1:9" ht="25.5" x14ac:dyDescent="0.2">
      <c r="A297" s="45"/>
      <c r="B297" s="46" t="s">
        <v>179</v>
      </c>
      <c r="C297" s="88"/>
      <c r="D297" s="45"/>
      <c r="E297" s="50"/>
      <c r="F297" s="50"/>
      <c r="G297" s="47">
        <f>SUM(G298:G323)</f>
        <v>15840538</v>
      </c>
      <c r="H297" s="48">
        <f t="shared" ref="H297:I297" si="23">SUM(H298:H323)</f>
        <v>16253885</v>
      </c>
      <c r="I297" s="47">
        <f t="shared" si="23"/>
        <v>1320039</v>
      </c>
    </row>
    <row r="298" spans="1:9" ht="12.75" x14ac:dyDescent="0.2">
      <c r="A298" s="45">
        <v>1</v>
      </c>
      <c r="B298" s="54" t="s">
        <v>489</v>
      </c>
      <c r="C298" s="94" t="s">
        <v>214</v>
      </c>
      <c r="D298" s="45" t="str">
        <f t="shared" si="18"/>
        <v>-</v>
      </c>
      <c r="E298" s="50">
        <v>0.5</v>
      </c>
      <c r="F298" s="50">
        <v>0.6</v>
      </c>
      <c r="G298" s="51">
        <v>317312</v>
      </c>
      <c r="H298" s="52">
        <v>317312</v>
      </c>
      <c r="I298" s="51">
        <f t="shared" si="19"/>
        <v>26443</v>
      </c>
    </row>
    <row r="299" spans="1:9" ht="12.75" x14ac:dyDescent="0.2">
      <c r="A299" s="45">
        <v>2</v>
      </c>
      <c r="B299" s="54" t="s">
        <v>490</v>
      </c>
      <c r="C299" s="94"/>
      <c r="D299" s="45" t="str">
        <f t="shared" si="18"/>
        <v>-</v>
      </c>
      <c r="E299" s="50">
        <v>0.5</v>
      </c>
      <c r="F299" s="50">
        <v>0.6</v>
      </c>
      <c r="G299" s="51">
        <v>317312</v>
      </c>
      <c r="H299" s="52">
        <v>317312</v>
      </c>
      <c r="I299" s="51">
        <f t="shared" si="19"/>
        <v>26443</v>
      </c>
    </row>
    <row r="300" spans="1:9" ht="12.75" x14ac:dyDescent="0.2">
      <c r="A300" s="45">
        <v>3</v>
      </c>
      <c r="B300" s="54" t="s">
        <v>491</v>
      </c>
      <c r="C300" s="94"/>
      <c r="D300" s="45" t="str">
        <f t="shared" si="18"/>
        <v>-</v>
      </c>
      <c r="E300" s="50">
        <v>0.5</v>
      </c>
      <c r="F300" s="50">
        <v>0.6</v>
      </c>
      <c r="G300" s="51">
        <v>317312</v>
      </c>
      <c r="H300" s="52">
        <v>555296</v>
      </c>
      <c r="I300" s="51">
        <f t="shared" si="19"/>
        <v>26443</v>
      </c>
    </row>
    <row r="301" spans="1:9" ht="12.75" x14ac:dyDescent="0.2">
      <c r="A301" s="45">
        <v>4</v>
      </c>
      <c r="B301" s="54" t="s">
        <v>492</v>
      </c>
      <c r="C301" s="94"/>
      <c r="D301" s="45" t="str">
        <f t="shared" si="18"/>
        <v>-</v>
      </c>
      <c r="E301" s="50">
        <v>0.5</v>
      </c>
      <c r="F301" s="50">
        <v>0.6</v>
      </c>
      <c r="G301" s="51">
        <v>317312</v>
      </c>
      <c r="H301" s="52">
        <v>555296</v>
      </c>
      <c r="I301" s="51">
        <f t="shared" si="19"/>
        <v>26443</v>
      </c>
    </row>
    <row r="302" spans="1:9" ht="12.75" x14ac:dyDescent="0.2">
      <c r="A302" s="45">
        <v>5</v>
      </c>
      <c r="B302" s="54" t="s">
        <v>493</v>
      </c>
      <c r="C302" s="94" t="s">
        <v>216</v>
      </c>
      <c r="D302" s="45" t="str">
        <f t="shared" si="18"/>
        <v>-</v>
      </c>
      <c r="E302" s="50">
        <v>1</v>
      </c>
      <c r="F302" s="50">
        <v>0.6</v>
      </c>
      <c r="G302" s="51">
        <v>634624</v>
      </c>
      <c r="H302" s="52">
        <v>634624</v>
      </c>
      <c r="I302" s="51">
        <f t="shared" si="19"/>
        <v>52885</v>
      </c>
    </row>
    <row r="303" spans="1:9" ht="12.75" x14ac:dyDescent="0.2">
      <c r="A303" s="45">
        <v>6</v>
      </c>
      <c r="B303" s="54" t="s">
        <v>494</v>
      </c>
      <c r="C303" s="94"/>
      <c r="D303" s="45" t="str">
        <f t="shared" si="18"/>
        <v>-</v>
      </c>
      <c r="E303" s="50">
        <v>1</v>
      </c>
      <c r="F303" s="50">
        <v>0</v>
      </c>
      <c r="G303" s="51">
        <v>0</v>
      </c>
      <c r="H303" s="52">
        <v>475968</v>
      </c>
      <c r="I303" s="51">
        <f t="shared" si="19"/>
        <v>0</v>
      </c>
    </row>
    <row r="304" spans="1:9" ht="12.75" x14ac:dyDescent="0.2">
      <c r="A304" s="45">
        <v>7</v>
      </c>
      <c r="B304" s="54" t="s">
        <v>495</v>
      </c>
      <c r="C304" s="94"/>
      <c r="D304" s="45" t="str">
        <f t="shared" si="18"/>
        <v>-</v>
      </c>
      <c r="E304" s="50">
        <v>1</v>
      </c>
      <c r="F304" s="50">
        <v>0.6</v>
      </c>
      <c r="G304" s="51">
        <v>634624</v>
      </c>
      <c r="H304" s="52">
        <v>634624</v>
      </c>
      <c r="I304" s="51">
        <f t="shared" si="19"/>
        <v>52885</v>
      </c>
    </row>
    <row r="305" spans="1:9" ht="12.75" x14ac:dyDescent="0.2">
      <c r="A305" s="45">
        <v>8</v>
      </c>
      <c r="B305" s="54" t="s">
        <v>496</v>
      </c>
      <c r="C305" s="94"/>
      <c r="D305" s="45" t="str">
        <f t="shared" si="18"/>
        <v>-</v>
      </c>
      <c r="E305" s="50">
        <v>1</v>
      </c>
      <c r="F305" s="50">
        <v>0.6</v>
      </c>
      <c r="G305" s="51">
        <v>634624</v>
      </c>
      <c r="H305" s="52">
        <v>634624</v>
      </c>
      <c r="I305" s="51">
        <f t="shared" si="19"/>
        <v>52885</v>
      </c>
    </row>
    <row r="306" spans="1:9" ht="12.75" x14ac:dyDescent="0.2">
      <c r="A306" s="45">
        <v>9</v>
      </c>
      <c r="B306" s="54" t="s">
        <v>497</v>
      </c>
      <c r="C306" s="94"/>
      <c r="D306" s="45" t="str">
        <f t="shared" si="18"/>
        <v>-</v>
      </c>
      <c r="E306" s="50">
        <v>1</v>
      </c>
      <c r="F306" s="50">
        <v>0.6</v>
      </c>
      <c r="G306" s="51">
        <v>634624</v>
      </c>
      <c r="H306" s="52">
        <v>555296</v>
      </c>
      <c r="I306" s="51">
        <f t="shared" si="19"/>
        <v>52885</v>
      </c>
    </row>
    <row r="307" spans="1:9" ht="12.75" x14ac:dyDescent="0.2">
      <c r="A307" s="45">
        <v>10</v>
      </c>
      <c r="B307" s="54" t="s">
        <v>498</v>
      </c>
      <c r="C307" s="94"/>
      <c r="D307" s="45" t="str">
        <f t="shared" si="18"/>
        <v>-</v>
      </c>
      <c r="E307" s="50">
        <v>1</v>
      </c>
      <c r="F307" s="50">
        <v>0.6</v>
      </c>
      <c r="G307" s="51">
        <v>634624</v>
      </c>
      <c r="H307" s="52">
        <v>634624</v>
      </c>
      <c r="I307" s="51">
        <f t="shared" si="19"/>
        <v>52885</v>
      </c>
    </row>
    <row r="308" spans="1:9" ht="12.75" x14ac:dyDescent="0.2">
      <c r="A308" s="45">
        <v>11</v>
      </c>
      <c r="B308" s="54" t="s">
        <v>499</v>
      </c>
      <c r="C308" s="94"/>
      <c r="D308" s="45" t="str">
        <f t="shared" si="18"/>
        <v>-</v>
      </c>
      <c r="E308" s="50">
        <v>1</v>
      </c>
      <c r="F308" s="50">
        <v>0.6</v>
      </c>
      <c r="G308" s="51">
        <v>634624</v>
      </c>
      <c r="H308" s="52">
        <v>634624</v>
      </c>
      <c r="I308" s="51">
        <f t="shared" si="19"/>
        <v>52885</v>
      </c>
    </row>
    <row r="309" spans="1:9" ht="12.75" x14ac:dyDescent="0.2">
      <c r="A309" s="45">
        <v>12</v>
      </c>
      <c r="B309" s="54" t="s">
        <v>500</v>
      </c>
      <c r="C309" s="94"/>
      <c r="D309" s="45" t="str">
        <f t="shared" si="18"/>
        <v>-</v>
      </c>
      <c r="E309" s="50">
        <v>1</v>
      </c>
      <c r="F309" s="50">
        <v>0.6</v>
      </c>
      <c r="G309" s="51">
        <v>634624</v>
      </c>
      <c r="H309" s="52">
        <v>634624</v>
      </c>
      <c r="I309" s="51">
        <f t="shared" si="19"/>
        <v>52885</v>
      </c>
    </row>
    <row r="310" spans="1:9" ht="12.75" x14ac:dyDescent="0.2">
      <c r="A310" s="45">
        <v>13</v>
      </c>
      <c r="B310" s="54" t="s">
        <v>501</v>
      </c>
      <c r="C310" s="94"/>
      <c r="D310" s="45" t="str">
        <f t="shared" si="18"/>
        <v>-</v>
      </c>
      <c r="E310" s="50">
        <v>1</v>
      </c>
      <c r="F310" s="50">
        <v>0.6</v>
      </c>
      <c r="G310" s="51">
        <v>634624</v>
      </c>
      <c r="H310" s="52">
        <v>634624</v>
      </c>
      <c r="I310" s="51">
        <f t="shared" si="19"/>
        <v>52885</v>
      </c>
    </row>
    <row r="311" spans="1:9" ht="12.75" x14ac:dyDescent="0.2">
      <c r="A311" s="45">
        <v>14</v>
      </c>
      <c r="B311" s="54" t="s">
        <v>502</v>
      </c>
      <c r="C311" s="94"/>
      <c r="D311" s="45" t="str">
        <f t="shared" si="18"/>
        <v>-</v>
      </c>
      <c r="E311" s="50">
        <v>1</v>
      </c>
      <c r="F311" s="50">
        <v>0.6</v>
      </c>
      <c r="G311" s="51">
        <v>634624</v>
      </c>
      <c r="H311" s="52">
        <v>634624</v>
      </c>
      <c r="I311" s="51">
        <f t="shared" si="19"/>
        <v>52885</v>
      </c>
    </row>
    <row r="312" spans="1:9" ht="12.75" x14ac:dyDescent="0.2">
      <c r="A312" s="45">
        <v>15</v>
      </c>
      <c r="B312" s="54" t="s">
        <v>503</v>
      </c>
      <c r="C312" s="94"/>
      <c r="D312" s="45" t="str">
        <f t="shared" si="18"/>
        <v>-</v>
      </c>
      <c r="E312" s="50">
        <v>1</v>
      </c>
      <c r="F312" s="50">
        <v>0.6</v>
      </c>
      <c r="G312" s="51">
        <v>634624</v>
      </c>
      <c r="H312" s="52">
        <v>634624</v>
      </c>
      <c r="I312" s="51">
        <f t="shared" si="19"/>
        <v>52885</v>
      </c>
    </row>
    <row r="313" spans="1:9" ht="12.75" x14ac:dyDescent="0.2">
      <c r="A313" s="45">
        <v>16</v>
      </c>
      <c r="B313" s="54" t="s">
        <v>504</v>
      </c>
      <c r="C313" s="94"/>
      <c r="D313" s="45" t="str">
        <f t="shared" si="18"/>
        <v>-</v>
      </c>
      <c r="E313" s="50">
        <v>1</v>
      </c>
      <c r="F313" s="50">
        <v>0.6</v>
      </c>
      <c r="G313" s="51">
        <v>634624</v>
      </c>
      <c r="H313" s="52">
        <v>634624</v>
      </c>
      <c r="I313" s="51">
        <f t="shared" si="19"/>
        <v>52885</v>
      </c>
    </row>
    <row r="314" spans="1:9" ht="12.75" x14ac:dyDescent="0.2">
      <c r="A314" s="45">
        <v>17</v>
      </c>
      <c r="B314" s="54" t="s">
        <v>505</v>
      </c>
      <c r="C314" s="94"/>
      <c r="D314" s="45" t="str">
        <f t="shared" si="18"/>
        <v>-</v>
      </c>
      <c r="E314" s="50">
        <v>1</v>
      </c>
      <c r="F314" s="50">
        <v>0.6</v>
      </c>
      <c r="G314" s="51">
        <v>634624</v>
      </c>
      <c r="H314" s="52">
        <v>634624</v>
      </c>
      <c r="I314" s="51">
        <f t="shared" si="19"/>
        <v>52885</v>
      </c>
    </row>
    <row r="315" spans="1:9" ht="12.75" x14ac:dyDescent="0.2">
      <c r="A315" s="45">
        <v>18</v>
      </c>
      <c r="B315" s="54" t="s">
        <v>506</v>
      </c>
      <c r="C315" s="94"/>
      <c r="D315" s="45" t="str">
        <f t="shared" si="18"/>
        <v>-</v>
      </c>
      <c r="E315" s="50">
        <v>1</v>
      </c>
      <c r="F315" s="50">
        <v>0.6</v>
      </c>
      <c r="G315" s="51">
        <v>634624</v>
      </c>
      <c r="H315" s="52">
        <v>634624</v>
      </c>
      <c r="I315" s="51">
        <f t="shared" si="19"/>
        <v>52885</v>
      </c>
    </row>
    <row r="316" spans="1:9" ht="12.75" x14ac:dyDescent="0.2">
      <c r="A316" s="45">
        <v>19</v>
      </c>
      <c r="B316" s="54" t="s">
        <v>507</v>
      </c>
      <c r="C316" s="94"/>
      <c r="D316" s="45" t="str">
        <f t="shared" si="18"/>
        <v>-</v>
      </c>
      <c r="E316" s="50">
        <v>1</v>
      </c>
      <c r="F316" s="50">
        <v>0.6</v>
      </c>
      <c r="G316" s="51">
        <v>634624</v>
      </c>
      <c r="H316" s="52">
        <v>634624</v>
      </c>
      <c r="I316" s="51">
        <f t="shared" si="19"/>
        <v>52885</v>
      </c>
    </row>
    <row r="317" spans="1:9" ht="12.75" x14ac:dyDescent="0.2">
      <c r="A317" s="45">
        <v>20</v>
      </c>
      <c r="B317" s="54" t="s">
        <v>508</v>
      </c>
      <c r="C317" s="94"/>
      <c r="D317" s="45" t="str">
        <f t="shared" ref="D317:D380" si="24">IF(F317=1,"+","-")</f>
        <v>-</v>
      </c>
      <c r="E317" s="50">
        <v>1</v>
      </c>
      <c r="F317" s="50">
        <v>0.6</v>
      </c>
      <c r="G317" s="51">
        <v>634624</v>
      </c>
      <c r="H317" s="52">
        <v>634624</v>
      </c>
      <c r="I317" s="51">
        <f t="shared" ref="I317:I380" si="25">G317/12</f>
        <v>52885</v>
      </c>
    </row>
    <row r="318" spans="1:9" ht="12.75" x14ac:dyDescent="0.2">
      <c r="A318" s="45">
        <v>21</v>
      </c>
      <c r="B318" s="54" t="s">
        <v>509</v>
      </c>
      <c r="C318" s="94"/>
      <c r="D318" s="45" t="str">
        <f t="shared" si="24"/>
        <v>-</v>
      </c>
      <c r="E318" s="50">
        <v>1</v>
      </c>
      <c r="F318" s="50">
        <v>0.6</v>
      </c>
      <c r="G318" s="51">
        <v>634624</v>
      </c>
      <c r="H318" s="52">
        <v>634624</v>
      </c>
      <c r="I318" s="51">
        <f t="shared" si="25"/>
        <v>52885</v>
      </c>
    </row>
    <row r="319" spans="1:9" ht="12.75" x14ac:dyDescent="0.2">
      <c r="A319" s="45">
        <v>22</v>
      </c>
      <c r="B319" s="54" t="s">
        <v>510</v>
      </c>
      <c r="C319" s="94"/>
      <c r="D319" s="45" t="str">
        <f t="shared" si="24"/>
        <v>-</v>
      </c>
      <c r="E319" s="50">
        <v>1</v>
      </c>
      <c r="F319" s="50">
        <v>0.6</v>
      </c>
      <c r="G319" s="51">
        <v>634624</v>
      </c>
      <c r="H319" s="52">
        <v>634624</v>
      </c>
      <c r="I319" s="51">
        <f t="shared" si="25"/>
        <v>52885</v>
      </c>
    </row>
    <row r="320" spans="1:9" ht="12.75" x14ac:dyDescent="0.2">
      <c r="A320" s="45">
        <v>23</v>
      </c>
      <c r="B320" s="54" t="s">
        <v>511</v>
      </c>
      <c r="C320" s="94"/>
      <c r="D320" s="45" t="str">
        <f t="shared" si="24"/>
        <v>-</v>
      </c>
      <c r="E320" s="50">
        <v>1</v>
      </c>
      <c r="F320" s="50">
        <v>0.6</v>
      </c>
      <c r="G320" s="51">
        <v>634624</v>
      </c>
      <c r="H320" s="52">
        <v>634624</v>
      </c>
      <c r="I320" s="51">
        <f t="shared" si="25"/>
        <v>52885</v>
      </c>
    </row>
    <row r="321" spans="1:9" ht="12.75" x14ac:dyDescent="0.2">
      <c r="A321" s="45">
        <v>24</v>
      </c>
      <c r="B321" s="54" t="s">
        <v>512</v>
      </c>
      <c r="C321" s="94"/>
      <c r="D321" s="45" t="str">
        <f t="shared" si="24"/>
        <v>-</v>
      </c>
      <c r="E321" s="50">
        <v>1</v>
      </c>
      <c r="F321" s="50">
        <v>0.6</v>
      </c>
      <c r="G321" s="51">
        <v>634624</v>
      </c>
      <c r="H321" s="52">
        <v>740394</v>
      </c>
      <c r="I321" s="51">
        <f t="shared" si="25"/>
        <v>52885</v>
      </c>
    </row>
    <row r="322" spans="1:9" ht="12.75" x14ac:dyDescent="0.2">
      <c r="A322" s="45">
        <v>25</v>
      </c>
      <c r="B322" s="54" t="s">
        <v>513</v>
      </c>
      <c r="C322" s="94" t="s">
        <v>514</v>
      </c>
      <c r="D322" s="45" t="str">
        <f t="shared" si="24"/>
        <v>-</v>
      </c>
      <c r="E322" s="50">
        <v>1</v>
      </c>
      <c r="F322" s="55" t="s">
        <v>515</v>
      </c>
      <c r="G322" s="51">
        <v>1256717</v>
      </c>
      <c r="H322" s="52">
        <v>1107459</v>
      </c>
      <c r="I322" s="51">
        <f t="shared" si="25"/>
        <v>104726</v>
      </c>
    </row>
    <row r="323" spans="1:9" ht="12.75" x14ac:dyDescent="0.2">
      <c r="A323" s="45">
        <v>26</v>
      </c>
      <c r="B323" s="54" t="s">
        <v>516</v>
      </c>
      <c r="C323" s="94"/>
      <c r="D323" s="45" t="str">
        <f t="shared" si="24"/>
        <v>-</v>
      </c>
      <c r="E323" s="50">
        <v>1</v>
      </c>
      <c r="F323" s="55" t="s">
        <v>515</v>
      </c>
      <c r="G323" s="51">
        <v>1256717</v>
      </c>
      <c r="H323" s="52">
        <v>840944</v>
      </c>
      <c r="I323" s="51">
        <f t="shared" si="25"/>
        <v>104726</v>
      </c>
    </row>
    <row r="324" spans="1:9" ht="12.75" x14ac:dyDescent="0.2">
      <c r="A324" s="45"/>
      <c r="B324" s="46" t="s">
        <v>517</v>
      </c>
      <c r="C324" s="88"/>
      <c r="D324" s="45"/>
      <c r="E324" s="50"/>
      <c r="F324" s="50"/>
      <c r="G324" s="47">
        <f>SUM(G325:G352)</f>
        <v>19978121</v>
      </c>
      <c r="H324" s="48">
        <f t="shared" ref="H324:I324" si="26">SUM(H325:H352)</f>
        <v>18550218</v>
      </c>
      <c r="I324" s="47">
        <f t="shared" si="26"/>
        <v>1664837</v>
      </c>
    </row>
    <row r="325" spans="1:9" ht="12.75" x14ac:dyDescent="0.2">
      <c r="A325" s="45">
        <v>1</v>
      </c>
      <c r="B325" s="54" t="s">
        <v>518</v>
      </c>
      <c r="C325" s="94" t="s">
        <v>214</v>
      </c>
      <c r="D325" s="45" t="str">
        <f t="shared" si="24"/>
        <v>-</v>
      </c>
      <c r="E325" s="50">
        <v>0.5</v>
      </c>
      <c r="F325" s="50">
        <v>0.6</v>
      </c>
      <c r="G325" s="51">
        <v>317312</v>
      </c>
      <c r="H325" s="52">
        <v>317312</v>
      </c>
      <c r="I325" s="51">
        <f t="shared" si="25"/>
        <v>26443</v>
      </c>
    </row>
    <row r="326" spans="1:9" ht="12.75" x14ac:dyDescent="0.2">
      <c r="A326" s="45">
        <v>2</v>
      </c>
      <c r="B326" s="54" t="s">
        <v>519</v>
      </c>
      <c r="C326" s="94"/>
      <c r="D326" s="45" t="str">
        <f t="shared" si="24"/>
        <v>-</v>
      </c>
      <c r="E326" s="50">
        <v>0.5</v>
      </c>
      <c r="F326" s="50">
        <v>0.6</v>
      </c>
      <c r="G326" s="51">
        <v>317312</v>
      </c>
      <c r="H326" s="52">
        <v>317312</v>
      </c>
      <c r="I326" s="51">
        <f t="shared" si="25"/>
        <v>26443</v>
      </c>
    </row>
    <row r="327" spans="1:9" ht="12.75" x14ac:dyDescent="0.2">
      <c r="A327" s="45">
        <v>3</v>
      </c>
      <c r="B327" s="54" t="s">
        <v>520</v>
      </c>
      <c r="C327" s="94"/>
      <c r="D327" s="45" t="str">
        <f t="shared" si="24"/>
        <v>-</v>
      </c>
      <c r="E327" s="50">
        <v>0.5</v>
      </c>
      <c r="F327" s="50">
        <v>0.6</v>
      </c>
      <c r="G327" s="51">
        <v>317312</v>
      </c>
      <c r="H327" s="52">
        <v>317312</v>
      </c>
      <c r="I327" s="51">
        <f t="shared" si="25"/>
        <v>26443</v>
      </c>
    </row>
    <row r="328" spans="1:9" ht="12.75" x14ac:dyDescent="0.2">
      <c r="A328" s="45">
        <v>4</v>
      </c>
      <c r="B328" s="54" t="s">
        <v>521</v>
      </c>
      <c r="C328" s="94" t="s">
        <v>216</v>
      </c>
      <c r="D328" s="45" t="str">
        <f t="shared" si="24"/>
        <v>-</v>
      </c>
      <c r="E328" s="50">
        <v>1</v>
      </c>
      <c r="F328" s="50">
        <v>0.6</v>
      </c>
      <c r="G328" s="51">
        <v>634624</v>
      </c>
      <c r="H328" s="52">
        <v>158656</v>
      </c>
      <c r="I328" s="51">
        <f t="shared" si="25"/>
        <v>52885</v>
      </c>
    </row>
    <row r="329" spans="1:9" ht="12.75" x14ac:dyDescent="0.2">
      <c r="A329" s="45">
        <v>5</v>
      </c>
      <c r="B329" s="54" t="s">
        <v>522</v>
      </c>
      <c r="C329" s="94"/>
      <c r="D329" s="45" t="str">
        <f t="shared" si="24"/>
        <v>-</v>
      </c>
      <c r="E329" s="50">
        <v>1</v>
      </c>
      <c r="F329" s="50">
        <v>0.6</v>
      </c>
      <c r="G329" s="51">
        <v>634624</v>
      </c>
      <c r="H329" s="52">
        <v>634624</v>
      </c>
      <c r="I329" s="51">
        <f t="shared" si="25"/>
        <v>52885</v>
      </c>
    </row>
    <row r="330" spans="1:9" ht="12.75" x14ac:dyDescent="0.2">
      <c r="A330" s="45">
        <v>6</v>
      </c>
      <c r="B330" s="54" t="s">
        <v>523</v>
      </c>
      <c r="C330" s="94"/>
      <c r="D330" s="45" t="str">
        <f t="shared" si="24"/>
        <v>-</v>
      </c>
      <c r="E330" s="50">
        <v>1</v>
      </c>
      <c r="F330" s="50">
        <v>0.6</v>
      </c>
      <c r="G330" s="51">
        <v>634624</v>
      </c>
      <c r="H330" s="52">
        <v>634624</v>
      </c>
      <c r="I330" s="51">
        <f t="shared" si="25"/>
        <v>52885</v>
      </c>
    </row>
    <row r="331" spans="1:9" ht="12.75" x14ac:dyDescent="0.2">
      <c r="A331" s="45">
        <v>7</v>
      </c>
      <c r="B331" s="54" t="s">
        <v>524</v>
      </c>
      <c r="C331" s="94"/>
      <c r="D331" s="45" t="str">
        <f t="shared" si="24"/>
        <v>-</v>
      </c>
      <c r="E331" s="50">
        <v>1</v>
      </c>
      <c r="F331" s="50">
        <v>0.6</v>
      </c>
      <c r="G331" s="51">
        <v>634624</v>
      </c>
      <c r="H331" s="52">
        <v>634624</v>
      </c>
      <c r="I331" s="51">
        <f t="shared" si="25"/>
        <v>52885</v>
      </c>
    </row>
    <row r="332" spans="1:9" ht="25.5" x14ac:dyDescent="0.2">
      <c r="A332" s="45">
        <v>8</v>
      </c>
      <c r="B332" s="54" t="s">
        <v>525</v>
      </c>
      <c r="C332" s="94"/>
      <c r="D332" s="45" t="str">
        <f t="shared" si="24"/>
        <v>-</v>
      </c>
      <c r="E332" s="50">
        <v>1</v>
      </c>
      <c r="F332" s="50">
        <v>0.6</v>
      </c>
      <c r="G332" s="51">
        <v>634624</v>
      </c>
      <c r="H332" s="52">
        <v>158656</v>
      </c>
      <c r="I332" s="51">
        <f t="shared" si="25"/>
        <v>52885</v>
      </c>
    </row>
    <row r="333" spans="1:9" ht="12.75" x14ac:dyDescent="0.2">
      <c r="A333" s="45">
        <v>9</v>
      </c>
      <c r="B333" s="54" t="s">
        <v>526</v>
      </c>
      <c r="C333" s="94"/>
      <c r="D333" s="45" t="str">
        <f t="shared" si="24"/>
        <v>-</v>
      </c>
      <c r="E333" s="50">
        <v>1</v>
      </c>
      <c r="F333" s="50">
        <v>0.6</v>
      </c>
      <c r="G333" s="51">
        <v>634624</v>
      </c>
      <c r="H333" s="52">
        <v>634624</v>
      </c>
      <c r="I333" s="51">
        <f t="shared" si="25"/>
        <v>52885</v>
      </c>
    </row>
    <row r="334" spans="1:9" ht="12.75" x14ac:dyDescent="0.2">
      <c r="A334" s="45">
        <v>10</v>
      </c>
      <c r="B334" s="54" t="s">
        <v>269</v>
      </c>
      <c r="C334" s="94"/>
      <c r="D334" s="45" t="str">
        <f t="shared" si="24"/>
        <v>-</v>
      </c>
      <c r="E334" s="50">
        <v>1</v>
      </c>
      <c r="F334" s="50">
        <v>0.6</v>
      </c>
      <c r="G334" s="51">
        <v>634624</v>
      </c>
      <c r="H334" s="52">
        <v>475968</v>
      </c>
      <c r="I334" s="51">
        <f t="shared" si="25"/>
        <v>52885</v>
      </c>
    </row>
    <row r="335" spans="1:9" ht="12.75" x14ac:dyDescent="0.2">
      <c r="A335" s="45">
        <v>11</v>
      </c>
      <c r="B335" s="54" t="s">
        <v>527</v>
      </c>
      <c r="C335" s="94"/>
      <c r="D335" s="45" t="str">
        <f t="shared" si="24"/>
        <v>-</v>
      </c>
      <c r="E335" s="50">
        <v>1</v>
      </c>
      <c r="F335" s="50">
        <v>0.6</v>
      </c>
      <c r="G335" s="51">
        <v>634624</v>
      </c>
      <c r="H335" s="52">
        <v>634624</v>
      </c>
      <c r="I335" s="51">
        <f t="shared" si="25"/>
        <v>52885</v>
      </c>
    </row>
    <row r="336" spans="1:9" ht="12.75" x14ac:dyDescent="0.2">
      <c r="A336" s="45">
        <v>12</v>
      </c>
      <c r="B336" s="54" t="s">
        <v>528</v>
      </c>
      <c r="C336" s="94"/>
      <c r="D336" s="45" t="str">
        <f t="shared" si="24"/>
        <v>-</v>
      </c>
      <c r="E336" s="50">
        <v>1</v>
      </c>
      <c r="F336" s="50">
        <v>0.6</v>
      </c>
      <c r="G336" s="51">
        <v>634624</v>
      </c>
      <c r="H336" s="52">
        <v>634624</v>
      </c>
      <c r="I336" s="51">
        <f t="shared" si="25"/>
        <v>52885</v>
      </c>
    </row>
    <row r="337" spans="1:9" ht="12.75" x14ac:dyDescent="0.2">
      <c r="A337" s="45">
        <v>13</v>
      </c>
      <c r="B337" s="54" t="s">
        <v>529</v>
      </c>
      <c r="C337" s="94"/>
      <c r="D337" s="45" t="str">
        <f t="shared" si="24"/>
        <v>-</v>
      </c>
      <c r="E337" s="50">
        <v>1</v>
      </c>
      <c r="F337" s="50">
        <v>0.6</v>
      </c>
      <c r="G337" s="51">
        <v>634624</v>
      </c>
      <c r="H337" s="52">
        <v>634624</v>
      </c>
      <c r="I337" s="51">
        <f t="shared" si="25"/>
        <v>52885</v>
      </c>
    </row>
    <row r="338" spans="1:9" ht="12.75" x14ac:dyDescent="0.2">
      <c r="A338" s="45">
        <v>14</v>
      </c>
      <c r="B338" s="54" t="s">
        <v>530</v>
      </c>
      <c r="C338" s="94"/>
      <c r="D338" s="45" t="str">
        <f t="shared" si="24"/>
        <v>-</v>
      </c>
      <c r="E338" s="50">
        <v>1</v>
      </c>
      <c r="F338" s="50">
        <v>0.6</v>
      </c>
      <c r="G338" s="51">
        <v>634624</v>
      </c>
      <c r="H338" s="52">
        <v>634624</v>
      </c>
      <c r="I338" s="51">
        <f t="shared" si="25"/>
        <v>52885</v>
      </c>
    </row>
    <row r="339" spans="1:9" ht="12.75" x14ac:dyDescent="0.2">
      <c r="A339" s="45">
        <v>15</v>
      </c>
      <c r="B339" s="54" t="s">
        <v>531</v>
      </c>
      <c r="C339" s="94"/>
      <c r="D339" s="45" t="str">
        <f t="shared" si="24"/>
        <v>-</v>
      </c>
      <c r="E339" s="50">
        <v>1</v>
      </c>
      <c r="F339" s="50">
        <v>0.6</v>
      </c>
      <c r="G339" s="51">
        <v>634624</v>
      </c>
      <c r="H339" s="52">
        <v>634624</v>
      </c>
      <c r="I339" s="51">
        <f t="shared" si="25"/>
        <v>52885</v>
      </c>
    </row>
    <row r="340" spans="1:9" ht="12.75" x14ac:dyDescent="0.2">
      <c r="A340" s="45">
        <v>16</v>
      </c>
      <c r="B340" s="54" t="s">
        <v>532</v>
      </c>
      <c r="C340" s="94"/>
      <c r="D340" s="45" t="str">
        <f t="shared" si="24"/>
        <v>-</v>
      </c>
      <c r="E340" s="50">
        <v>1</v>
      </c>
      <c r="F340" s="50">
        <v>0.6</v>
      </c>
      <c r="G340" s="51">
        <v>634624</v>
      </c>
      <c r="H340" s="52">
        <v>634624</v>
      </c>
      <c r="I340" s="51">
        <f t="shared" si="25"/>
        <v>52885</v>
      </c>
    </row>
    <row r="341" spans="1:9" ht="12.75" x14ac:dyDescent="0.2">
      <c r="A341" s="45">
        <v>17</v>
      </c>
      <c r="B341" s="54" t="s">
        <v>276</v>
      </c>
      <c r="C341" s="94"/>
      <c r="D341" s="45" t="str">
        <f t="shared" si="24"/>
        <v>-</v>
      </c>
      <c r="E341" s="50">
        <v>1</v>
      </c>
      <c r="F341" s="50">
        <v>0.6</v>
      </c>
      <c r="G341" s="51">
        <v>634624</v>
      </c>
      <c r="H341" s="52">
        <v>634624</v>
      </c>
      <c r="I341" s="51">
        <f t="shared" si="25"/>
        <v>52885</v>
      </c>
    </row>
    <row r="342" spans="1:9" ht="12.75" x14ac:dyDescent="0.2">
      <c r="A342" s="45">
        <v>18</v>
      </c>
      <c r="B342" s="54" t="s">
        <v>533</v>
      </c>
      <c r="C342" s="94"/>
      <c r="D342" s="45" t="str">
        <f t="shared" si="24"/>
        <v>+</v>
      </c>
      <c r="E342" s="50">
        <v>1</v>
      </c>
      <c r="F342" s="50">
        <v>1</v>
      </c>
      <c r="G342" s="51">
        <v>1057706</v>
      </c>
      <c r="H342" s="52">
        <v>1057706</v>
      </c>
      <c r="I342" s="51">
        <f t="shared" si="25"/>
        <v>88142</v>
      </c>
    </row>
    <row r="343" spans="1:9" ht="12.75" x14ac:dyDescent="0.2">
      <c r="A343" s="45">
        <v>19</v>
      </c>
      <c r="B343" s="54" t="s">
        <v>534</v>
      </c>
      <c r="C343" s="94"/>
      <c r="D343" s="45" t="str">
        <f t="shared" si="24"/>
        <v>+</v>
      </c>
      <c r="E343" s="50">
        <v>1</v>
      </c>
      <c r="F343" s="50">
        <v>1</v>
      </c>
      <c r="G343" s="51">
        <v>1057706</v>
      </c>
      <c r="H343" s="52">
        <v>1057706</v>
      </c>
      <c r="I343" s="51">
        <f t="shared" si="25"/>
        <v>88142</v>
      </c>
    </row>
    <row r="344" spans="1:9" ht="12.75" x14ac:dyDescent="0.2">
      <c r="A344" s="45">
        <v>20</v>
      </c>
      <c r="B344" s="54" t="s">
        <v>535</v>
      </c>
      <c r="C344" s="94"/>
      <c r="D344" s="45" t="str">
        <f t="shared" si="24"/>
        <v>+</v>
      </c>
      <c r="E344" s="50">
        <v>1</v>
      </c>
      <c r="F344" s="50">
        <v>1</v>
      </c>
      <c r="G344" s="51">
        <v>1057706</v>
      </c>
      <c r="H344" s="52">
        <v>1057706</v>
      </c>
      <c r="I344" s="51">
        <f t="shared" si="25"/>
        <v>88142</v>
      </c>
    </row>
    <row r="345" spans="1:9" ht="12.75" x14ac:dyDescent="0.2">
      <c r="A345" s="45">
        <v>21</v>
      </c>
      <c r="B345" s="54" t="s">
        <v>536</v>
      </c>
      <c r="C345" s="94"/>
      <c r="D345" s="45" t="str">
        <f t="shared" si="24"/>
        <v>+</v>
      </c>
      <c r="E345" s="50">
        <v>1</v>
      </c>
      <c r="F345" s="50">
        <v>1</v>
      </c>
      <c r="G345" s="51">
        <v>1057706</v>
      </c>
      <c r="H345" s="52">
        <v>1057706</v>
      </c>
      <c r="I345" s="51">
        <f t="shared" si="25"/>
        <v>88142</v>
      </c>
    </row>
    <row r="346" spans="1:9" ht="12.75" x14ac:dyDescent="0.2">
      <c r="A346" s="45">
        <v>22</v>
      </c>
      <c r="B346" s="54" t="s">
        <v>537</v>
      </c>
      <c r="C346" s="94"/>
      <c r="D346" s="45" t="str">
        <f t="shared" si="24"/>
        <v>+</v>
      </c>
      <c r="E346" s="50">
        <v>1</v>
      </c>
      <c r="F346" s="50">
        <v>1</v>
      </c>
      <c r="G346" s="51">
        <v>1057706</v>
      </c>
      <c r="H346" s="52">
        <v>1057706</v>
      </c>
      <c r="I346" s="51">
        <f t="shared" si="25"/>
        <v>88142</v>
      </c>
    </row>
    <row r="347" spans="1:9" ht="12.75" x14ac:dyDescent="0.2">
      <c r="A347" s="45">
        <v>23</v>
      </c>
      <c r="B347" s="54" t="s">
        <v>538</v>
      </c>
      <c r="C347" s="94"/>
      <c r="D347" s="45" t="str">
        <f t="shared" si="24"/>
        <v>+</v>
      </c>
      <c r="E347" s="50">
        <v>1</v>
      </c>
      <c r="F347" s="50">
        <v>1</v>
      </c>
      <c r="G347" s="51">
        <v>1057706</v>
      </c>
      <c r="H347" s="52">
        <v>740395</v>
      </c>
      <c r="I347" s="51">
        <f t="shared" si="25"/>
        <v>88142</v>
      </c>
    </row>
    <row r="348" spans="1:9" ht="12.75" x14ac:dyDescent="0.2">
      <c r="A348" s="45">
        <v>24</v>
      </c>
      <c r="B348" s="54" t="s">
        <v>539</v>
      </c>
      <c r="C348" s="94"/>
      <c r="D348" s="45" t="str">
        <f t="shared" si="24"/>
        <v>-</v>
      </c>
      <c r="E348" s="50">
        <v>1</v>
      </c>
      <c r="F348" s="50">
        <v>0.6</v>
      </c>
      <c r="G348" s="51">
        <v>634624</v>
      </c>
      <c r="H348" s="52">
        <v>634624</v>
      </c>
      <c r="I348" s="51">
        <f t="shared" si="25"/>
        <v>52885</v>
      </c>
    </row>
    <row r="349" spans="1:9" ht="12.75" x14ac:dyDescent="0.2">
      <c r="A349" s="45">
        <v>25</v>
      </c>
      <c r="B349" s="54" t="s">
        <v>540</v>
      </c>
      <c r="C349" s="94"/>
      <c r="D349" s="45" t="str">
        <f t="shared" si="24"/>
        <v>-</v>
      </c>
      <c r="E349" s="50">
        <v>1</v>
      </c>
      <c r="F349" s="50">
        <v>0.6</v>
      </c>
      <c r="G349" s="51">
        <v>634624</v>
      </c>
      <c r="H349" s="52">
        <v>634624</v>
      </c>
      <c r="I349" s="51">
        <f t="shared" si="25"/>
        <v>52885</v>
      </c>
    </row>
    <row r="350" spans="1:9" ht="12.75" x14ac:dyDescent="0.2">
      <c r="A350" s="45">
        <v>26</v>
      </c>
      <c r="B350" s="54" t="s">
        <v>541</v>
      </c>
      <c r="C350" s="94"/>
      <c r="D350" s="45" t="str">
        <f t="shared" si="24"/>
        <v>-</v>
      </c>
      <c r="E350" s="50">
        <v>1</v>
      </c>
      <c r="F350" s="50">
        <v>0.6</v>
      </c>
      <c r="G350" s="51">
        <v>634624</v>
      </c>
      <c r="H350" s="52">
        <v>634624</v>
      </c>
      <c r="I350" s="51">
        <f t="shared" si="25"/>
        <v>52885</v>
      </c>
    </row>
    <row r="351" spans="1:9" ht="12.75" x14ac:dyDescent="0.2">
      <c r="A351" s="45">
        <v>27</v>
      </c>
      <c r="B351" s="54" t="s">
        <v>542</v>
      </c>
      <c r="C351" s="94"/>
      <c r="D351" s="45" t="str">
        <f t="shared" si="24"/>
        <v>-</v>
      </c>
      <c r="E351" s="50">
        <v>1</v>
      </c>
      <c r="F351" s="50">
        <v>0.6</v>
      </c>
      <c r="G351" s="51">
        <v>634624</v>
      </c>
      <c r="H351" s="52">
        <v>634624</v>
      </c>
      <c r="I351" s="51">
        <f t="shared" si="25"/>
        <v>52885</v>
      </c>
    </row>
    <row r="352" spans="1:9" ht="12.75" x14ac:dyDescent="0.2">
      <c r="A352" s="45">
        <v>28</v>
      </c>
      <c r="B352" s="54" t="s">
        <v>543</v>
      </c>
      <c r="C352" s="88" t="s">
        <v>514</v>
      </c>
      <c r="D352" s="45" t="str">
        <f t="shared" si="24"/>
        <v>-</v>
      </c>
      <c r="E352" s="50">
        <v>1</v>
      </c>
      <c r="F352" s="55" t="s">
        <v>515</v>
      </c>
      <c r="G352" s="51">
        <v>1256717</v>
      </c>
      <c r="H352" s="52">
        <v>1256717</v>
      </c>
      <c r="I352" s="51">
        <f t="shared" si="25"/>
        <v>104726</v>
      </c>
    </row>
    <row r="353" spans="1:9" ht="12.75" x14ac:dyDescent="0.2">
      <c r="A353" s="45"/>
      <c r="B353" s="46" t="s">
        <v>181</v>
      </c>
      <c r="C353" s="88"/>
      <c r="D353" s="45"/>
      <c r="E353" s="50"/>
      <c r="F353" s="50"/>
      <c r="G353" s="47">
        <f>SUM(G354:G376)</f>
        <v>13115562</v>
      </c>
      <c r="H353" s="48">
        <f t="shared" ref="H353:I353" si="27">SUM(H354:H376)</f>
        <v>13115562</v>
      </c>
      <c r="I353" s="47">
        <f t="shared" si="27"/>
        <v>1092960</v>
      </c>
    </row>
    <row r="354" spans="1:9" ht="12.75" x14ac:dyDescent="0.2">
      <c r="A354" s="45">
        <v>1</v>
      </c>
      <c r="B354" s="39" t="s">
        <v>544</v>
      </c>
      <c r="C354" s="94" t="s">
        <v>214</v>
      </c>
      <c r="D354" s="45" t="str">
        <f t="shared" si="24"/>
        <v>-</v>
      </c>
      <c r="E354" s="50">
        <v>0.5</v>
      </c>
      <c r="F354" s="50">
        <v>0.6</v>
      </c>
      <c r="G354" s="51">
        <v>317312</v>
      </c>
      <c r="H354" s="52">
        <v>317312</v>
      </c>
      <c r="I354" s="51">
        <f t="shared" si="25"/>
        <v>26443</v>
      </c>
    </row>
    <row r="355" spans="1:9" ht="12.75" x14ac:dyDescent="0.2">
      <c r="A355" s="45">
        <v>2</v>
      </c>
      <c r="B355" s="39" t="s">
        <v>545</v>
      </c>
      <c r="C355" s="94"/>
      <c r="D355" s="45" t="str">
        <f t="shared" si="24"/>
        <v>-</v>
      </c>
      <c r="E355" s="50">
        <v>0.5</v>
      </c>
      <c r="F355" s="50">
        <v>0.6</v>
      </c>
      <c r="G355" s="51">
        <v>317312</v>
      </c>
      <c r="H355" s="52">
        <v>317312</v>
      </c>
      <c r="I355" s="51">
        <f t="shared" si="25"/>
        <v>26443</v>
      </c>
    </row>
    <row r="356" spans="1:9" ht="12.75" x14ac:dyDescent="0.2">
      <c r="A356" s="45">
        <v>3</v>
      </c>
      <c r="B356" s="39" t="s">
        <v>235</v>
      </c>
      <c r="C356" s="94"/>
      <c r="D356" s="45" t="str">
        <f t="shared" si="24"/>
        <v>-</v>
      </c>
      <c r="E356" s="50">
        <v>0.5</v>
      </c>
      <c r="F356" s="50">
        <v>0.6</v>
      </c>
      <c r="G356" s="51">
        <v>317312</v>
      </c>
      <c r="H356" s="52">
        <v>317312</v>
      </c>
      <c r="I356" s="51">
        <f t="shared" si="25"/>
        <v>26443</v>
      </c>
    </row>
    <row r="357" spans="1:9" ht="12.75" x14ac:dyDescent="0.2">
      <c r="A357" s="45">
        <v>4</v>
      </c>
      <c r="B357" s="39" t="s">
        <v>546</v>
      </c>
      <c r="C357" s="94"/>
      <c r="D357" s="45" t="str">
        <f t="shared" si="24"/>
        <v>-</v>
      </c>
      <c r="E357" s="50">
        <v>0.5</v>
      </c>
      <c r="F357" s="50">
        <v>0.6</v>
      </c>
      <c r="G357" s="51">
        <v>317312</v>
      </c>
      <c r="H357" s="52">
        <v>317312</v>
      </c>
      <c r="I357" s="51">
        <f t="shared" si="25"/>
        <v>26443</v>
      </c>
    </row>
    <row r="358" spans="1:9" ht="12.75" x14ac:dyDescent="0.2">
      <c r="A358" s="45">
        <v>5</v>
      </c>
      <c r="B358" s="39" t="s">
        <v>547</v>
      </c>
      <c r="C358" s="94"/>
      <c r="D358" s="45" t="str">
        <f t="shared" si="24"/>
        <v>-</v>
      </c>
      <c r="E358" s="50">
        <v>0.5</v>
      </c>
      <c r="F358" s="50">
        <v>0.6</v>
      </c>
      <c r="G358" s="51">
        <v>317312</v>
      </c>
      <c r="H358" s="52">
        <v>317312</v>
      </c>
      <c r="I358" s="51">
        <f t="shared" si="25"/>
        <v>26443</v>
      </c>
    </row>
    <row r="359" spans="1:9" ht="12.75" x14ac:dyDescent="0.2">
      <c r="A359" s="45">
        <v>6</v>
      </c>
      <c r="B359" s="39" t="s">
        <v>548</v>
      </c>
      <c r="C359" s="94"/>
      <c r="D359" s="45" t="str">
        <f t="shared" si="24"/>
        <v>-</v>
      </c>
      <c r="E359" s="50">
        <v>0.5</v>
      </c>
      <c r="F359" s="50">
        <v>0.6</v>
      </c>
      <c r="G359" s="51">
        <v>317312</v>
      </c>
      <c r="H359" s="52">
        <v>317312</v>
      </c>
      <c r="I359" s="51">
        <f t="shared" si="25"/>
        <v>26443</v>
      </c>
    </row>
    <row r="360" spans="1:9" ht="12.75" x14ac:dyDescent="0.2">
      <c r="A360" s="45">
        <v>7</v>
      </c>
      <c r="B360" s="39" t="s">
        <v>549</v>
      </c>
      <c r="C360" s="94" t="s">
        <v>216</v>
      </c>
      <c r="D360" s="45" t="str">
        <f t="shared" si="24"/>
        <v>-</v>
      </c>
      <c r="E360" s="50">
        <v>1</v>
      </c>
      <c r="F360" s="50">
        <v>0.6</v>
      </c>
      <c r="G360" s="51">
        <v>634624</v>
      </c>
      <c r="H360" s="52">
        <v>634624</v>
      </c>
      <c r="I360" s="51">
        <f t="shared" si="25"/>
        <v>52885</v>
      </c>
    </row>
    <row r="361" spans="1:9" ht="12.75" x14ac:dyDescent="0.2">
      <c r="A361" s="45">
        <v>8</v>
      </c>
      <c r="B361" s="39" t="s">
        <v>550</v>
      </c>
      <c r="C361" s="94"/>
      <c r="D361" s="45" t="str">
        <f t="shared" si="24"/>
        <v>-</v>
      </c>
      <c r="E361" s="50">
        <v>1</v>
      </c>
      <c r="F361" s="50">
        <v>0.6</v>
      </c>
      <c r="G361" s="51">
        <v>634624</v>
      </c>
      <c r="H361" s="52">
        <v>634624</v>
      </c>
      <c r="I361" s="51">
        <f t="shared" si="25"/>
        <v>52885</v>
      </c>
    </row>
    <row r="362" spans="1:9" ht="12.75" x14ac:dyDescent="0.2">
      <c r="A362" s="45">
        <v>9</v>
      </c>
      <c r="B362" s="39" t="s">
        <v>551</v>
      </c>
      <c r="C362" s="94"/>
      <c r="D362" s="45" t="str">
        <f t="shared" si="24"/>
        <v>-</v>
      </c>
      <c r="E362" s="50">
        <v>1</v>
      </c>
      <c r="F362" s="50">
        <v>0.6</v>
      </c>
      <c r="G362" s="51">
        <v>634624</v>
      </c>
      <c r="H362" s="52">
        <v>634624</v>
      </c>
      <c r="I362" s="51">
        <f t="shared" si="25"/>
        <v>52885</v>
      </c>
    </row>
    <row r="363" spans="1:9" ht="12.75" x14ac:dyDescent="0.2">
      <c r="A363" s="45">
        <v>10</v>
      </c>
      <c r="B363" s="39" t="s">
        <v>264</v>
      </c>
      <c r="C363" s="94"/>
      <c r="D363" s="45" t="str">
        <f t="shared" si="24"/>
        <v>-</v>
      </c>
      <c r="E363" s="50">
        <v>1</v>
      </c>
      <c r="F363" s="50">
        <v>0.6</v>
      </c>
      <c r="G363" s="51">
        <v>634624</v>
      </c>
      <c r="H363" s="52">
        <v>634624</v>
      </c>
      <c r="I363" s="51">
        <f t="shared" si="25"/>
        <v>52885</v>
      </c>
    </row>
    <row r="364" spans="1:9" ht="12.75" x14ac:dyDescent="0.2">
      <c r="A364" s="45">
        <v>11</v>
      </c>
      <c r="B364" s="39" t="s">
        <v>552</v>
      </c>
      <c r="C364" s="94"/>
      <c r="D364" s="45" t="str">
        <f t="shared" si="24"/>
        <v>-</v>
      </c>
      <c r="E364" s="50">
        <v>1</v>
      </c>
      <c r="F364" s="50">
        <v>0.6</v>
      </c>
      <c r="G364" s="51">
        <v>634624</v>
      </c>
      <c r="H364" s="52">
        <v>634624</v>
      </c>
      <c r="I364" s="51">
        <f t="shared" si="25"/>
        <v>52885</v>
      </c>
    </row>
    <row r="365" spans="1:9" ht="12.75" x14ac:dyDescent="0.2">
      <c r="A365" s="45">
        <v>12</v>
      </c>
      <c r="B365" s="39" t="s">
        <v>272</v>
      </c>
      <c r="C365" s="94"/>
      <c r="D365" s="45" t="str">
        <f t="shared" si="24"/>
        <v>-</v>
      </c>
      <c r="E365" s="50">
        <v>1</v>
      </c>
      <c r="F365" s="50">
        <v>0.6</v>
      </c>
      <c r="G365" s="51">
        <v>634624</v>
      </c>
      <c r="H365" s="52">
        <v>634624</v>
      </c>
      <c r="I365" s="51">
        <f t="shared" si="25"/>
        <v>52885</v>
      </c>
    </row>
    <row r="366" spans="1:9" ht="12.75" x14ac:dyDescent="0.2">
      <c r="A366" s="45">
        <v>13</v>
      </c>
      <c r="B366" s="39" t="s">
        <v>553</v>
      </c>
      <c r="C366" s="94"/>
      <c r="D366" s="45" t="str">
        <f t="shared" si="24"/>
        <v>-</v>
      </c>
      <c r="E366" s="50">
        <v>1</v>
      </c>
      <c r="F366" s="50">
        <v>0.6</v>
      </c>
      <c r="G366" s="51">
        <v>634624</v>
      </c>
      <c r="H366" s="52">
        <v>634624</v>
      </c>
      <c r="I366" s="51">
        <f t="shared" si="25"/>
        <v>52885</v>
      </c>
    </row>
    <row r="367" spans="1:9" ht="12.75" x14ac:dyDescent="0.2">
      <c r="A367" s="45">
        <v>14</v>
      </c>
      <c r="B367" s="39" t="s">
        <v>554</v>
      </c>
      <c r="C367" s="94"/>
      <c r="D367" s="45" t="str">
        <f t="shared" si="24"/>
        <v>-</v>
      </c>
      <c r="E367" s="50">
        <v>1</v>
      </c>
      <c r="F367" s="50">
        <v>0.6</v>
      </c>
      <c r="G367" s="51">
        <v>634624</v>
      </c>
      <c r="H367" s="52">
        <v>634624</v>
      </c>
      <c r="I367" s="51">
        <f t="shared" si="25"/>
        <v>52885</v>
      </c>
    </row>
    <row r="368" spans="1:9" ht="12.75" x14ac:dyDescent="0.2">
      <c r="A368" s="45">
        <v>15</v>
      </c>
      <c r="B368" s="39" t="s">
        <v>555</v>
      </c>
      <c r="C368" s="94"/>
      <c r="D368" s="45" t="str">
        <f t="shared" si="24"/>
        <v>-</v>
      </c>
      <c r="E368" s="50">
        <v>1</v>
      </c>
      <c r="F368" s="50">
        <v>0.6</v>
      </c>
      <c r="G368" s="51">
        <v>634624</v>
      </c>
      <c r="H368" s="52">
        <v>634624</v>
      </c>
      <c r="I368" s="51">
        <f t="shared" si="25"/>
        <v>52885</v>
      </c>
    </row>
    <row r="369" spans="1:9" ht="12.75" x14ac:dyDescent="0.2">
      <c r="A369" s="45">
        <v>16</v>
      </c>
      <c r="B369" s="39" t="s">
        <v>556</v>
      </c>
      <c r="C369" s="94"/>
      <c r="D369" s="45" t="str">
        <f t="shared" si="24"/>
        <v>-</v>
      </c>
      <c r="E369" s="50">
        <v>1</v>
      </c>
      <c r="F369" s="50">
        <v>0.6</v>
      </c>
      <c r="G369" s="51">
        <v>634624</v>
      </c>
      <c r="H369" s="52">
        <v>634624</v>
      </c>
      <c r="I369" s="51">
        <f t="shared" si="25"/>
        <v>52885</v>
      </c>
    </row>
    <row r="370" spans="1:9" ht="12.75" x14ac:dyDescent="0.2">
      <c r="A370" s="45">
        <v>17</v>
      </c>
      <c r="B370" s="39" t="s">
        <v>557</v>
      </c>
      <c r="C370" s="94"/>
      <c r="D370" s="45" t="str">
        <f t="shared" si="24"/>
        <v>-</v>
      </c>
      <c r="E370" s="50">
        <v>1</v>
      </c>
      <c r="F370" s="50">
        <v>0.6</v>
      </c>
      <c r="G370" s="51">
        <v>634624</v>
      </c>
      <c r="H370" s="52">
        <v>634624</v>
      </c>
      <c r="I370" s="51">
        <f t="shared" si="25"/>
        <v>52885</v>
      </c>
    </row>
    <row r="371" spans="1:9" ht="12.75" x14ac:dyDescent="0.2">
      <c r="A371" s="45">
        <v>18</v>
      </c>
      <c r="B371" s="39" t="s">
        <v>558</v>
      </c>
      <c r="C371" s="94"/>
      <c r="D371" s="45" t="str">
        <f t="shared" si="24"/>
        <v>-</v>
      </c>
      <c r="E371" s="50">
        <v>1</v>
      </c>
      <c r="F371" s="50">
        <v>0.6</v>
      </c>
      <c r="G371" s="51">
        <v>634624</v>
      </c>
      <c r="H371" s="52">
        <v>634624</v>
      </c>
      <c r="I371" s="51">
        <f t="shared" si="25"/>
        <v>52885</v>
      </c>
    </row>
    <row r="372" spans="1:9" ht="12.75" x14ac:dyDescent="0.2">
      <c r="A372" s="45">
        <v>19</v>
      </c>
      <c r="B372" s="39" t="s">
        <v>559</v>
      </c>
      <c r="C372" s="94"/>
      <c r="D372" s="45" t="str">
        <f t="shared" si="24"/>
        <v>-</v>
      </c>
      <c r="E372" s="50">
        <v>1</v>
      </c>
      <c r="F372" s="50">
        <v>0.6</v>
      </c>
      <c r="G372" s="51">
        <v>634624</v>
      </c>
      <c r="H372" s="52">
        <v>634624</v>
      </c>
      <c r="I372" s="51">
        <f t="shared" si="25"/>
        <v>52885</v>
      </c>
    </row>
    <row r="373" spans="1:9" ht="12.75" x14ac:dyDescent="0.2">
      <c r="A373" s="45">
        <v>20</v>
      </c>
      <c r="B373" s="39" t="s">
        <v>269</v>
      </c>
      <c r="C373" s="94"/>
      <c r="D373" s="45" t="str">
        <f t="shared" si="24"/>
        <v>-</v>
      </c>
      <c r="E373" s="50">
        <v>1</v>
      </c>
      <c r="F373" s="50">
        <v>0.6</v>
      </c>
      <c r="G373" s="51">
        <v>634624</v>
      </c>
      <c r="H373" s="52">
        <v>634624</v>
      </c>
      <c r="I373" s="51">
        <f t="shared" si="25"/>
        <v>52885</v>
      </c>
    </row>
    <row r="374" spans="1:9" ht="12.75" x14ac:dyDescent="0.2">
      <c r="A374" s="45">
        <v>21</v>
      </c>
      <c r="B374" s="39" t="s">
        <v>560</v>
      </c>
      <c r="C374" s="94"/>
      <c r="D374" s="45" t="str">
        <f t="shared" si="24"/>
        <v>+</v>
      </c>
      <c r="E374" s="50">
        <v>1</v>
      </c>
      <c r="F374" s="50">
        <v>1</v>
      </c>
      <c r="G374" s="51">
        <v>1057706</v>
      </c>
      <c r="H374" s="52">
        <v>1057706</v>
      </c>
      <c r="I374" s="51">
        <f t="shared" si="25"/>
        <v>88142</v>
      </c>
    </row>
    <row r="375" spans="1:9" ht="12.75" x14ac:dyDescent="0.2">
      <c r="A375" s="45">
        <v>22</v>
      </c>
      <c r="B375" s="39" t="s">
        <v>561</v>
      </c>
      <c r="C375" s="94"/>
      <c r="D375" s="45" t="str">
        <f t="shared" si="24"/>
        <v>-</v>
      </c>
      <c r="E375" s="50">
        <v>1</v>
      </c>
      <c r="F375" s="50">
        <v>0.6</v>
      </c>
      <c r="G375" s="51">
        <v>634624</v>
      </c>
      <c r="H375" s="52">
        <v>634624</v>
      </c>
      <c r="I375" s="51">
        <f t="shared" si="25"/>
        <v>52885</v>
      </c>
    </row>
    <row r="376" spans="1:9" ht="12.75" x14ac:dyDescent="0.2">
      <c r="A376" s="45">
        <v>23</v>
      </c>
      <c r="B376" s="39" t="s">
        <v>562</v>
      </c>
      <c r="C376" s="94"/>
      <c r="D376" s="45" t="str">
        <f t="shared" si="24"/>
        <v>-</v>
      </c>
      <c r="E376" s="50">
        <v>1</v>
      </c>
      <c r="F376" s="50">
        <v>0.6</v>
      </c>
      <c r="G376" s="51">
        <v>634624</v>
      </c>
      <c r="H376" s="52">
        <v>634624</v>
      </c>
      <c r="I376" s="51">
        <f t="shared" si="25"/>
        <v>52885</v>
      </c>
    </row>
    <row r="377" spans="1:9" ht="12.75" x14ac:dyDescent="0.2">
      <c r="A377" s="45"/>
      <c r="B377" s="46" t="s">
        <v>182</v>
      </c>
      <c r="C377" s="88"/>
      <c r="D377" s="45"/>
      <c r="E377" s="50"/>
      <c r="F377" s="50"/>
      <c r="G377" s="47">
        <f>SUM(G378:G393)</f>
        <v>9307818</v>
      </c>
      <c r="H377" s="48">
        <f t="shared" ref="H377:I377" si="28">SUM(H378:H393)</f>
        <v>9678154</v>
      </c>
      <c r="I377" s="47">
        <f t="shared" si="28"/>
        <v>775648</v>
      </c>
    </row>
    <row r="378" spans="1:9" ht="25.5" x14ac:dyDescent="0.2">
      <c r="A378" s="45">
        <v>1</v>
      </c>
      <c r="B378" s="54" t="s">
        <v>563</v>
      </c>
      <c r="C378" s="94" t="s">
        <v>214</v>
      </c>
      <c r="D378" s="45" t="str">
        <f t="shared" si="24"/>
        <v>-</v>
      </c>
      <c r="E378" s="50">
        <v>0.5</v>
      </c>
      <c r="F378" s="50">
        <v>0.6</v>
      </c>
      <c r="G378" s="51">
        <v>317312</v>
      </c>
      <c r="H378" s="52">
        <v>317312</v>
      </c>
      <c r="I378" s="51">
        <f t="shared" si="25"/>
        <v>26443</v>
      </c>
    </row>
    <row r="379" spans="1:9" ht="12.75" x14ac:dyDescent="0.2">
      <c r="A379" s="45">
        <v>2</v>
      </c>
      <c r="B379" s="54" t="s">
        <v>564</v>
      </c>
      <c r="C379" s="94"/>
      <c r="D379" s="45" t="str">
        <f t="shared" si="24"/>
        <v>-</v>
      </c>
      <c r="E379" s="50">
        <v>0.5</v>
      </c>
      <c r="F379" s="50">
        <v>0.6</v>
      </c>
      <c r="G379" s="51">
        <v>317312</v>
      </c>
      <c r="H379" s="52">
        <v>317312</v>
      </c>
      <c r="I379" s="51">
        <f t="shared" si="25"/>
        <v>26443</v>
      </c>
    </row>
    <row r="380" spans="1:9" ht="12.75" x14ac:dyDescent="0.2">
      <c r="A380" s="45">
        <v>3</v>
      </c>
      <c r="B380" s="54" t="s">
        <v>565</v>
      </c>
      <c r="C380" s="94" t="s">
        <v>216</v>
      </c>
      <c r="D380" s="45" t="str">
        <f t="shared" si="24"/>
        <v>-</v>
      </c>
      <c r="E380" s="50">
        <v>1</v>
      </c>
      <c r="F380" s="50">
        <v>0.6</v>
      </c>
      <c r="G380" s="51">
        <v>634624</v>
      </c>
      <c r="H380" s="52">
        <v>634624</v>
      </c>
      <c r="I380" s="51">
        <f t="shared" si="25"/>
        <v>52885</v>
      </c>
    </row>
    <row r="381" spans="1:9" ht="12.75" x14ac:dyDescent="0.2">
      <c r="A381" s="45">
        <v>4</v>
      </c>
      <c r="B381" s="54" t="s">
        <v>566</v>
      </c>
      <c r="C381" s="94"/>
      <c r="D381" s="45" t="str">
        <f t="shared" ref="D381:D444" si="29">IF(F381=1,"+","-")</f>
        <v>-</v>
      </c>
      <c r="E381" s="50">
        <v>1</v>
      </c>
      <c r="F381" s="50">
        <v>0.6</v>
      </c>
      <c r="G381" s="51">
        <v>634624</v>
      </c>
      <c r="H381" s="52">
        <v>634624</v>
      </c>
      <c r="I381" s="51">
        <f t="shared" ref="I381:I444" si="30">G381/12</f>
        <v>52885</v>
      </c>
    </row>
    <row r="382" spans="1:9" ht="12.75" x14ac:dyDescent="0.2">
      <c r="A382" s="45">
        <v>5</v>
      </c>
      <c r="B382" s="54" t="s">
        <v>567</v>
      </c>
      <c r="C382" s="94"/>
      <c r="D382" s="45" t="str">
        <f t="shared" si="29"/>
        <v>-</v>
      </c>
      <c r="E382" s="50">
        <v>1</v>
      </c>
      <c r="F382" s="50">
        <v>0.6</v>
      </c>
      <c r="G382" s="51">
        <v>634624</v>
      </c>
      <c r="H382" s="52">
        <v>687648</v>
      </c>
      <c r="I382" s="51">
        <f t="shared" si="30"/>
        <v>52885</v>
      </c>
    </row>
    <row r="383" spans="1:9" ht="25.5" x14ac:dyDescent="0.2">
      <c r="A383" s="45">
        <v>6</v>
      </c>
      <c r="B383" s="54" t="s">
        <v>568</v>
      </c>
      <c r="C383" s="94"/>
      <c r="D383" s="45" t="str">
        <f t="shared" si="29"/>
        <v>-</v>
      </c>
      <c r="E383" s="50">
        <v>1</v>
      </c>
      <c r="F383" s="50">
        <v>0.6</v>
      </c>
      <c r="G383" s="51">
        <v>634624</v>
      </c>
      <c r="H383" s="52">
        <v>634624</v>
      </c>
      <c r="I383" s="51">
        <f t="shared" si="30"/>
        <v>52885</v>
      </c>
    </row>
    <row r="384" spans="1:9" ht="12.75" x14ac:dyDescent="0.2">
      <c r="A384" s="45">
        <v>7</v>
      </c>
      <c r="B384" s="54" t="s">
        <v>569</v>
      </c>
      <c r="C384" s="94"/>
      <c r="D384" s="45" t="str">
        <f t="shared" si="29"/>
        <v>-</v>
      </c>
      <c r="E384" s="50">
        <v>1</v>
      </c>
      <c r="F384" s="50">
        <v>0.6</v>
      </c>
      <c r="G384" s="51">
        <v>634624</v>
      </c>
      <c r="H384" s="52">
        <v>634624</v>
      </c>
      <c r="I384" s="51">
        <f t="shared" si="30"/>
        <v>52885</v>
      </c>
    </row>
    <row r="385" spans="1:9" ht="12.75" x14ac:dyDescent="0.2">
      <c r="A385" s="45">
        <v>8</v>
      </c>
      <c r="B385" s="54" t="s">
        <v>570</v>
      </c>
      <c r="C385" s="94"/>
      <c r="D385" s="45" t="str">
        <f t="shared" si="29"/>
        <v>-</v>
      </c>
      <c r="E385" s="50">
        <v>1</v>
      </c>
      <c r="F385" s="50">
        <v>0.6</v>
      </c>
      <c r="G385" s="51">
        <v>634624</v>
      </c>
      <c r="H385" s="52">
        <v>634624</v>
      </c>
      <c r="I385" s="51">
        <f t="shared" si="30"/>
        <v>52885</v>
      </c>
    </row>
    <row r="386" spans="1:9" ht="12.75" x14ac:dyDescent="0.2">
      <c r="A386" s="45">
        <v>9</v>
      </c>
      <c r="B386" s="54" t="s">
        <v>571</v>
      </c>
      <c r="C386" s="94"/>
      <c r="D386" s="45" t="str">
        <f t="shared" si="29"/>
        <v>-</v>
      </c>
      <c r="E386" s="50">
        <v>1</v>
      </c>
      <c r="F386" s="50">
        <v>0</v>
      </c>
      <c r="G386" s="51">
        <v>0</v>
      </c>
      <c r="H386" s="52">
        <v>317312</v>
      </c>
      <c r="I386" s="51">
        <f t="shared" si="30"/>
        <v>0</v>
      </c>
    </row>
    <row r="387" spans="1:9" ht="12.75" x14ac:dyDescent="0.2">
      <c r="A387" s="45">
        <v>10</v>
      </c>
      <c r="B387" s="54" t="s">
        <v>572</v>
      </c>
      <c r="C387" s="94"/>
      <c r="D387" s="45" t="str">
        <f t="shared" si="29"/>
        <v>-</v>
      </c>
      <c r="E387" s="50">
        <v>1</v>
      </c>
      <c r="F387" s="50">
        <v>0.6</v>
      </c>
      <c r="G387" s="51">
        <v>634624</v>
      </c>
      <c r="H387" s="52">
        <v>634624</v>
      </c>
      <c r="I387" s="51">
        <f t="shared" si="30"/>
        <v>52885</v>
      </c>
    </row>
    <row r="388" spans="1:9" ht="12.75" x14ac:dyDescent="0.2">
      <c r="A388" s="45">
        <v>11</v>
      </c>
      <c r="B388" s="54" t="s">
        <v>573</v>
      </c>
      <c r="C388" s="94"/>
      <c r="D388" s="45" t="str">
        <f t="shared" si="29"/>
        <v>-</v>
      </c>
      <c r="E388" s="50">
        <v>1</v>
      </c>
      <c r="F388" s="50">
        <v>0.6</v>
      </c>
      <c r="G388" s="51">
        <v>634624</v>
      </c>
      <c r="H388" s="52">
        <v>634624</v>
      </c>
      <c r="I388" s="51">
        <f t="shared" si="30"/>
        <v>52885</v>
      </c>
    </row>
    <row r="389" spans="1:9" ht="12.75" x14ac:dyDescent="0.2">
      <c r="A389" s="45">
        <v>12</v>
      </c>
      <c r="B389" s="54" t="s">
        <v>574</v>
      </c>
      <c r="C389" s="94"/>
      <c r="D389" s="45" t="str">
        <f t="shared" si="29"/>
        <v>-</v>
      </c>
      <c r="E389" s="50">
        <v>1</v>
      </c>
      <c r="F389" s="50">
        <v>0.6</v>
      </c>
      <c r="G389" s="51">
        <v>634624</v>
      </c>
      <c r="H389" s="52">
        <v>634624</v>
      </c>
      <c r="I389" s="51">
        <f t="shared" si="30"/>
        <v>52885</v>
      </c>
    </row>
    <row r="390" spans="1:9" ht="12.75" x14ac:dyDescent="0.2">
      <c r="A390" s="45">
        <v>13</v>
      </c>
      <c r="B390" s="54" t="s">
        <v>575</v>
      </c>
      <c r="C390" s="94"/>
      <c r="D390" s="45" t="str">
        <f t="shared" si="29"/>
        <v>+</v>
      </c>
      <c r="E390" s="50">
        <v>1</v>
      </c>
      <c r="F390" s="50">
        <v>1</v>
      </c>
      <c r="G390" s="51">
        <v>1057706</v>
      </c>
      <c r="H390" s="52">
        <v>1057706</v>
      </c>
      <c r="I390" s="51">
        <f t="shared" si="30"/>
        <v>88142</v>
      </c>
    </row>
    <row r="391" spans="1:9" ht="12.75" x14ac:dyDescent="0.2">
      <c r="A391" s="45">
        <v>14</v>
      </c>
      <c r="B391" s="54" t="s">
        <v>576</v>
      </c>
      <c r="C391" s="94"/>
      <c r="D391" s="45" t="str">
        <f t="shared" si="29"/>
        <v>-</v>
      </c>
      <c r="E391" s="50">
        <v>1</v>
      </c>
      <c r="F391" s="50">
        <v>0.6</v>
      </c>
      <c r="G391" s="51">
        <v>634624</v>
      </c>
      <c r="H391" s="52">
        <v>634624</v>
      </c>
      <c r="I391" s="51">
        <f t="shared" si="30"/>
        <v>52885</v>
      </c>
    </row>
    <row r="392" spans="1:9" ht="25.5" x14ac:dyDescent="0.2">
      <c r="A392" s="45">
        <v>15</v>
      </c>
      <c r="B392" s="54" t="s">
        <v>577</v>
      </c>
      <c r="C392" s="94"/>
      <c r="D392" s="45" t="str">
        <f t="shared" si="29"/>
        <v>-</v>
      </c>
      <c r="E392" s="50">
        <v>1</v>
      </c>
      <c r="F392" s="50">
        <v>0.6</v>
      </c>
      <c r="G392" s="51">
        <v>634624</v>
      </c>
      <c r="H392" s="52">
        <v>634624</v>
      </c>
      <c r="I392" s="51">
        <f t="shared" si="30"/>
        <v>52885</v>
      </c>
    </row>
    <row r="393" spans="1:9" ht="12.75" x14ac:dyDescent="0.2">
      <c r="A393" s="45">
        <v>16</v>
      </c>
      <c r="B393" s="54" t="s">
        <v>578</v>
      </c>
      <c r="C393" s="94"/>
      <c r="D393" s="45" t="str">
        <f t="shared" si="29"/>
        <v>-</v>
      </c>
      <c r="E393" s="50">
        <v>1</v>
      </c>
      <c r="F393" s="50">
        <v>0.6</v>
      </c>
      <c r="G393" s="51">
        <v>634624</v>
      </c>
      <c r="H393" s="52">
        <v>634624</v>
      </c>
      <c r="I393" s="51">
        <f t="shared" si="30"/>
        <v>52885</v>
      </c>
    </row>
    <row r="394" spans="1:9" ht="12.75" x14ac:dyDescent="0.2">
      <c r="A394" s="45"/>
      <c r="B394" s="46" t="s">
        <v>183</v>
      </c>
      <c r="C394" s="88"/>
      <c r="D394" s="45"/>
      <c r="E394" s="50"/>
      <c r="F394" s="50"/>
      <c r="G394" s="47">
        <f>SUM(G395:G408)</f>
        <v>8758078</v>
      </c>
      <c r="H394" s="48">
        <f t="shared" ref="H394:I394" si="31">SUM(H395:H408)</f>
        <v>9755729</v>
      </c>
      <c r="I394" s="47">
        <f t="shared" si="31"/>
        <v>729838</v>
      </c>
    </row>
    <row r="395" spans="1:9" ht="12.75" x14ac:dyDescent="0.2">
      <c r="A395" s="45">
        <v>1</v>
      </c>
      <c r="B395" s="54" t="s">
        <v>579</v>
      </c>
      <c r="C395" s="94" t="s">
        <v>214</v>
      </c>
      <c r="D395" s="45" t="str">
        <f t="shared" si="29"/>
        <v>-</v>
      </c>
      <c r="E395" s="50">
        <v>0.5</v>
      </c>
      <c r="F395" s="50">
        <v>0</v>
      </c>
      <c r="G395" s="51">
        <v>0</v>
      </c>
      <c r="H395" s="52">
        <v>237984</v>
      </c>
      <c r="I395" s="51">
        <f t="shared" si="30"/>
        <v>0</v>
      </c>
    </row>
    <row r="396" spans="1:9" ht="12.75" x14ac:dyDescent="0.2">
      <c r="A396" s="45">
        <v>2</v>
      </c>
      <c r="B396" s="54" t="s">
        <v>580</v>
      </c>
      <c r="C396" s="94"/>
      <c r="D396" s="45" t="str">
        <f t="shared" si="29"/>
        <v>-</v>
      </c>
      <c r="E396" s="50">
        <v>0.5</v>
      </c>
      <c r="F396" s="50">
        <v>0.6</v>
      </c>
      <c r="G396" s="51">
        <v>317312</v>
      </c>
      <c r="H396" s="52">
        <v>555296</v>
      </c>
      <c r="I396" s="51">
        <f t="shared" si="30"/>
        <v>26443</v>
      </c>
    </row>
    <row r="397" spans="1:9" ht="12.75" x14ac:dyDescent="0.2">
      <c r="A397" s="45">
        <v>3</v>
      </c>
      <c r="B397" s="54" t="s">
        <v>581</v>
      </c>
      <c r="C397" s="94" t="s">
        <v>216</v>
      </c>
      <c r="D397" s="45" t="str">
        <f t="shared" si="29"/>
        <v>-</v>
      </c>
      <c r="E397" s="50">
        <v>1</v>
      </c>
      <c r="F397" s="50">
        <v>0</v>
      </c>
      <c r="G397" s="51">
        <v>0</v>
      </c>
      <c r="H397" s="52">
        <v>475968</v>
      </c>
      <c r="I397" s="51">
        <f t="shared" si="30"/>
        <v>0</v>
      </c>
    </row>
    <row r="398" spans="1:9" ht="12.75" x14ac:dyDescent="0.2">
      <c r="A398" s="45">
        <v>4</v>
      </c>
      <c r="B398" s="54" t="s">
        <v>582</v>
      </c>
      <c r="C398" s="94"/>
      <c r="D398" s="45" t="str">
        <f t="shared" si="29"/>
        <v>-</v>
      </c>
      <c r="E398" s="50">
        <v>1</v>
      </c>
      <c r="F398" s="50">
        <v>0.6</v>
      </c>
      <c r="G398" s="51">
        <v>634624</v>
      </c>
      <c r="H398" s="52">
        <v>634624</v>
      </c>
      <c r="I398" s="51">
        <f t="shared" si="30"/>
        <v>52885</v>
      </c>
    </row>
    <row r="399" spans="1:9" ht="12.75" x14ac:dyDescent="0.2">
      <c r="A399" s="45">
        <v>5</v>
      </c>
      <c r="B399" s="54" t="s">
        <v>583</v>
      </c>
      <c r="C399" s="94"/>
      <c r="D399" s="45" t="str">
        <f t="shared" si="29"/>
        <v>-</v>
      </c>
      <c r="E399" s="50">
        <v>1</v>
      </c>
      <c r="F399" s="50">
        <v>0</v>
      </c>
      <c r="G399" s="51">
        <v>0</v>
      </c>
      <c r="H399" s="52">
        <v>475968</v>
      </c>
      <c r="I399" s="51">
        <f t="shared" si="30"/>
        <v>0</v>
      </c>
    </row>
    <row r="400" spans="1:9" ht="12.75" x14ac:dyDescent="0.2">
      <c r="A400" s="45">
        <v>6</v>
      </c>
      <c r="B400" s="54" t="s">
        <v>584</v>
      </c>
      <c r="C400" s="94"/>
      <c r="D400" s="45" t="str">
        <f t="shared" si="29"/>
        <v>-</v>
      </c>
      <c r="E400" s="50">
        <v>1</v>
      </c>
      <c r="F400" s="50">
        <v>0.6</v>
      </c>
      <c r="G400" s="51">
        <v>634624</v>
      </c>
      <c r="H400" s="52">
        <v>634624</v>
      </c>
      <c r="I400" s="51">
        <f t="shared" si="30"/>
        <v>52885</v>
      </c>
    </row>
    <row r="401" spans="1:9" ht="12.75" x14ac:dyDescent="0.2">
      <c r="A401" s="45">
        <v>7</v>
      </c>
      <c r="B401" s="54" t="s">
        <v>387</v>
      </c>
      <c r="C401" s="94"/>
      <c r="D401" s="45" t="str">
        <f t="shared" si="29"/>
        <v>-</v>
      </c>
      <c r="E401" s="50">
        <v>1</v>
      </c>
      <c r="F401" s="50">
        <v>0.6</v>
      </c>
      <c r="G401" s="51">
        <v>634624</v>
      </c>
      <c r="H401" s="52">
        <v>634624</v>
      </c>
      <c r="I401" s="51">
        <f t="shared" si="30"/>
        <v>52885</v>
      </c>
    </row>
    <row r="402" spans="1:9" ht="12.75" x14ac:dyDescent="0.2">
      <c r="A402" s="45">
        <v>8</v>
      </c>
      <c r="B402" s="54" t="s">
        <v>585</v>
      </c>
      <c r="C402" s="94"/>
      <c r="D402" s="45" t="str">
        <f t="shared" si="29"/>
        <v>+</v>
      </c>
      <c r="E402" s="50">
        <v>1</v>
      </c>
      <c r="F402" s="50">
        <v>1</v>
      </c>
      <c r="G402" s="51">
        <v>1057706</v>
      </c>
      <c r="H402" s="52">
        <v>1057706</v>
      </c>
      <c r="I402" s="51">
        <f t="shared" si="30"/>
        <v>88142</v>
      </c>
    </row>
    <row r="403" spans="1:9" ht="12.75" x14ac:dyDescent="0.2">
      <c r="A403" s="45">
        <v>9</v>
      </c>
      <c r="B403" s="54" t="s">
        <v>586</v>
      </c>
      <c r="C403" s="94"/>
      <c r="D403" s="45" t="str">
        <f t="shared" si="29"/>
        <v>+</v>
      </c>
      <c r="E403" s="50">
        <v>1</v>
      </c>
      <c r="F403" s="50">
        <v>1</v>
      </c>
      <c r="G403" s="51">
        <v>1057706</v>
      </c>
      <c r="H403" s="52">
        <v>740395</v>
      </c>
      <c r="I403" s="51">
        <f t="shared" si="30"/>
        <v>88142</v>
      </c>
    </row>
    <row r="404" spans="1:9" ht="12.75" x14ac:dyDescent="0.2">
      <c r="A404" s="45">
        <v>10</v>
      </c>
      <c r="B404" s="54" t="s">
        <v>587</v>
      </c>
      <c r="C404" s="94"/>
      <c r="D404" s="45" t="str">
        <f t="shared" si="29"/>
        <v>-</v>
      </c>
      <c r="E404" s="50">
        <v>1</v>
      </c>
      <c r="F404" s="50">
        <v>0.6</v>
      </c>
      <c r="G404" s="51">
        <v>634624</v>
      </c>
      <c r="H404" s="52">
        <v>634624</v>
      </c>
      <c r="I404" s="51">
        <f t="shared" si="30"/>
        <v>52885</v>
      </c>
    </row>
    <row r="405" spans="1:9" ht="12.75" x14ac:dyDescent="0.2">
      <c r="A405" s="45">
        <v>11</v>
      </c>
      <c r="B405" s="54" t="s">
        <v>588</v>
      </c>
      <c r="C405" s="94"/>
      <c r="D405" s="45" t="str">
        <f t="shared" si="29"/>
        <v>-</v>
      </c>
      <c r="E405" s="50">
        <v>1</v>
      </c>
      <c r="F405" s="50">
        <v>0.6</v>
      </c>
      <c r="G405" s="51">
        <v>634624</v>
      </c>
      <c r="H405" s="52">
        <v>634624</v>
      </c>
      <c r="I405" s="51">
        <f t="shared" si="30"/>
        <v>52885</v>
      </c>
    </row>
    <row r="406" spans="1:9" ht="12.75" x14ac:dyDescent="0.2">
      <c r="A406" s="45">
        <v>12</v>
      </c>
      <c r="B406" s="54" t="s">
        <v>589</v>
      </c>
      <c r="C406" s="94"/>
      <c r="D406" s="45" t="str">
        <f t="shared" si="29"/>
        <v>+</v>
      </c>
      <c r="E406" s="50">
        <v>1</v>
      </c>
      <c r="F406" s="50">
        <v>1</v>
      </c>
      <c r="G406" s="51">
        <v>1057706</v>
      </c>
      <c r="H406" s="52">
        <v>892785</v>
      </c>
      <c r="I406" s="51">
        <f t="shared" si="30"/>
        <v>88142</v>
      </c>
    </row>
    <row r="407" spans="1:9" ht="12.75" x14ac:dyDescent="0.2">
      <c r="A407" s="45">
        <v>13</v>
      </c>
      <c r="B407" s="54" t="s">
        <v>590</v>
      </c>
      <c r="C407" s="94" t="s">
        <v>514</v>
      </c>
      <c r="D407" s="45" t="str">
        <f t="shared" si="29"/>
        <v>-</v>
      </c>
      <c r="E407" s="50">
        <v>1</v>
      </c>
      <c r="F407" s="55" t="s">
        <v>591</v>
      </c>
      <c r="G407" s="51">
        <v>837811</v>
      </c>
      <c r="H407" s="52">
        <v>844491</v>
      </c>
      <c r="I407" s="51">
        <f t="shared" si="30"/>
        <v>69818</v>
      </c>
    </row>
    <row r="408" spans="1:9" ht="12.75" x14ac:dyDescent="0.2">
      <c r="A408" s="45">
        <v>14</v>
      </c>
      <c r="B408" s="54" t="s">
        <v>592</v>
      </c>
      <c r="C408" s="94"/>
      <c r="D408" s="45" t="str">
        <f t="shared" si="29"/>
        <v>-</v>
      </c>
      <c r="E408" s="50">
        <v>1</v>
      </c>
      <c r="F408" s="55" t="s">
        <v>515</v>
      </c>
      <c r="G408" s="51">
        <v>1256717</v>
      </c>
      <c r="H408" s="52">
        <v>1302016</v>
      </c>
      <c r="I408" s="51">
        <f t="shared" si="30"/>
        <v>104726</v>
      </c>
    </row>
    <row r="409" spans="1:9" ht="25.5" x14ac:dyDescent="0.2">
      <c r="A409" s="45"/>
      <c r="B409" s="46" t="s">
        <v>184</v>
      </c>
      <c r="C409" s="88"/>
      <c r="D409" s="45"/>
      <c r="E409" s="50"/>
      <c r="F409" s="50"/>
      <c r="G409" s="47">
        <f>SUM(G410:G449)</f>
        <v>19978125</v>
      </c>
      <c r="H409" s="48">
        <f t="shared" ref="H409:I409" si="32">SUM(H410:H449)</f>
        <v>19800336</v>
      </c>
      <c r="I409" s="47">
        <f t="shared" si="32"/>
        <v>1664839</v>
      </c>
    </row>
    <row r="410" spans="1:9" ht="12.75" x14ac:dyDescent="0.2">
      <c r="A410" s="45">
        <v>1</v>
      </c>
      <c r="B410" s="54" t="s">
        <v>593</v>
      </c>
      <c r="C410" s="94" t="s">
        <v>214</v>
      </c>
      <c r="D410" s="45" t="str">
        <f t="shared" si="29"/>
        <v>-</v>
      </c>
      <c r="E410" s="50">
        <v>0.5</v>
      </c>
      <c r="F410" s="50">
        <v>0.6</v>
      </c>
      <c r="G410" s="51">
        <v>317312</v>
      </c>
      <c r="H410" s="52">
        <v>317312</v>
      </c>
      <c r="I410" s="51">
        <f t="shared" si="30"/>
        <v>26443</v>
      </c>
    </row>
    <row r="411" spans="1:9" ht="12.75" x14ac:dyDescent="0.2">
      <c r="A411" s="45">
        <v>2</v>
      </c>
      <c r="B411" s="54" t="s">
        <v>594</v>
      </c>
      <c r="C411" s="94"/>
      <c r="D411" s="45" t="str">
        <f t="shared" si="29"/>
        <v>-</v>
      </c>
      <c r="E411" s="50">
        <v>0.5</v>
      </c>
      <c r="F411" s="50">
        <v>0.6</v>
      </c>
      <c r="G411" s="51">
        <v>317312</v>
      </c>
      <c r="H411" s="52">
        <v>317312</v>
      </c>
      <c r="I411" s="51">
        <f t="shared" si="30"/>
        <v>26443</v>
      </c>
    </row>
    <row r="412" spans="1:9" ht="12.75" x14ac:dyDescent="0.2">
      <c r="A412" s="45">
        <v>3</v>
      </c>
      <c r="B412" s="54" t="s">
        <v>595</v>
      </c>
      <c r="C412" s="94"/>
      <c r="D412" s="45" t="str">
        <f t="shared" si="29"/>
        <v>-</v>
      </c>
      <c r="E412" s="50">
        <v>0.5</v>
      </c>
      <c r="F412" s="50">
        <v>0.6</v>
      </c>
      <c r="G412" s="51">
        <v>317312</v>
      </c>
      <c r="H412" s="52">
        <v>317312</v>
      </c>
      <c r="I412" s="51">
        <f t="shared" si="30"/>
        <v>26443</v>
      </c>
    </row>
    <row r="413" spans="1:9" ht="12.75" x14ac:dyDescent="0.2">
      <c r="A413" s="45">
        <v>4</v>
      </c>
      <c r="B413" s="54" t="s">
        <v>596</v>
      </c>
      <c r="C413" s="94"/>
      <c r="D413" s="45" t="str">
        <f t="shared" si="29"/>
        <v>-</v>
      </c>
      <c r="E413" s="50">
        <v>0.5</v>
      </c>
      <c r="F413" s="50">
        <v>0</v>
      </c>
      <c r="G413" s="51">
        <v>0</v>
      </c>
      <c r="H413" s="52">
        <v>237984</v>
      </c>
      <c r="I413" s="51">
        <f t="shared" si="30"/>
        <v>0</v>
      </c>
    </row>
    <row r="414" spans="1:9" ht="12.75" x14ac:dyDescent="0.2">
      <c r="A414" s="45">
        <v>5</v>
      </c>
      <c r="B414" s="54" t="s">
        <v>597</v>
      </c>
      <c r="C414" s="94"/>
      <c r="D414" s="45" t="str">
        <f t="shared" si="29"/>
        <v>-</v>
      </c>
      <c r="E414" s="50">
        <v>0.5</v>
      </c>
      <c r="F414" s="50">
        <v>0.6</v>
      </c>
      <c r="G414" s="51">
        <v>317312</v>
      </c>
      <c r="H414" s="52">
        <v>317312</v>
      </c>
      <c r="I414" s="51">
        <f t="shared" si="30"/>
        <v>26443</v>
      </c>
    </row>
    <row r="415" spans="1:9" ht="12.75" x14ac:dyDescent="0.2">
      <c r="A415" s="45">
        <v>6</v>
      </c>
      <c r="B415" s="54" t="s">
        <v>598</v>
      </c>
      <c r="C415" s="94"/>
      <c r="D415" s="45" t="str">
        <f t="shared" si="29"/>
        <v>-</v>
      </c>
      <c r="E415" s="50">
        <v>0.5</v>
      </c>
      <c r="F415" s="50">
        <v>0.6</v>
      </c>
      <c r="G415" s="51">
        <v>317312</v>
      </c>
      <c r="H415" s="52">
        <v>317312</v>
      </c>
      <c r="I415" s="51">
        <f t="shared" si="30"/>
        <v>26443</v>
      </c>
    </row>
    <row r="416" spans="1:9" ht="12.75" x14ac:dyDescent="0.2">
      <c r="A416" s="45">
        <v>7</v>
      </c>
      <c r="B416" s="54" t="s">
        <v>599</v>
      </c>
      <c r="C416" s="94"/>
      <c r="D416" s="45" t="str">
        <f t="shared" si="29"/>
        <v>-</v>
      </c>
      <c r="E416" s="50">
        <v>0.5</v>
      </c>
      <c r="F416" s="50">
        <v>0.6</v>
      </c>
      <c r="G416" s="51">
        <v>317312</v>
      </c>
      <c r="H416" s="52">
        <v>317312</v>
      </c>
      <c r="I416" s="51">
        <f t="shared" si="30"/>
        <v>26443</v>
      </c>
    </row>
    <row r="417" spans="1:9" ht="12.75" x14ac:dyDescent="0.2">
      <c r="A417" s="45">
        <v>8</v>
      </c>
      <c r="B417" s="54" t="s">
        <v>600</v>
      </c>
      <c r="C417" s="94"/>
      <c r="D417" s="45" t="str">
        <f t="shared" si="29"/>
        <v>-</v>
      </c>
      <c r="E417" s="50">
        <v>0.5</v>
      </c>
      <c r="F417" s="50">
        <v>0.6</v>
      </c>
      <c r="G417" s="51">
        <v>317312</v>
      </c>
      <c r="H417" s="52">
        <v>79328</v>
      </c>
      <c r="I417" s="51">
        <f t="shared" si="30"/>
        <v>26443</v>
      </c>
    </row>
    <row r="418" spans="1:9" ht="12.75" x14ac:dyDescent="0.2">
      <c r="A418" s="45">
        <v>9</v>
      </c>
      <c r="B418" s="54" t="s">
        <v>601</v>
      </c>
      <c r="C418" s="94"/>
      <c r="D418" s="45" t="str">
        <f t="shared" si="29"/>
        <v>-</v>
      </c>
      <c r="E418" s="50">
        <v>0.5</v>
      </c>
      <c r="F418" s="50">
        <v>0.6</v>
      </c>
      <c r="G418" s="51">
        <v>317312</v>
      </c>
      <c r="H418" s="52">
        <v>317312</v>
      </c>
      <c r="I418" s="51">
        <f t="shared" si="30"/>
        <v>26443</v>
      </c>
    </row>
    <row r="419" spans="1:9" ht="12.75" x14ac:dyDescent="0.2">
      <c r="A419" s="45">
        <v>10</v>
      </c>
      <c r="B419" s="54" t="s">
        <v>602</v>
      </c>
      <c r="C419" s="94"/>
      <c r="D419" s="45" t="str">
        <f t="shared" si="29"/>
        <v>-</v>
      </c>
      <c r="E419" s="50">
        <v>0.5</v>
      </c>
      <c r="F419" s="50">
        <v>0.6</v>
      </c>
      <c r="G419" s="51">
        <v>317312</v>
      </c>
      <c r="H419" s="52">
        <v>317312</v>
      </c>
      <c r="I419" s="51">
        <f t="shared" si="30"/>
        <v>26443</v>
      </c>
    </row>
    <row r="420" spans="1:9" ht="12.75" x14ac:dyDescent="0.2">
      <c r="A420" s="45">
        <v>11</v>
      </c>
      <c r="B420" s="54" t="s">
        <v>603</v>
      </c>
      <c r="C420" s="94"/>
      <c r="D420" s="45" t="str">
        <f t="shared" si="29"/>
        <v>-</v>
      </c>
      <c r="E420" s="50">
        <v>0.5</v>
      </c>
      <c r="F420" s="50">
        <v>0.6</v>
      </c>
      <c r="G420" s="51">
        <v>317312</v>
      </c>
      <c r="H420" s="52">
        <v>396640</v>
      </c>
      <c r="I420" s="51">
        <f t="shared" si="30"/>
        <v>26443</v>
      </c>
    </row>
    <row r="421" spans="1:9" ht="12.75" x14ac:dyDescent="0.2">
      <c r="A421" s="45">
        <v>12</v>
      </c>
      <c r="B421" s="54" t="s">
        <v>604</v>
      </c>
      <c r="C421" s="94"/>
      <c r="D421" s="45" t="str">
        <f t="shared" si="29"/>
        <v>-</v>
      </c>
      <c r="E421" s="50">
        <v>0.5</v>
      </c>
      <c r="F421" s="50">
        <v>0</v>
      </c>
      <c r="G421" s="51">
        <v>0</v>
      </c>
      <c r="H421" s="52">
        <v>237984</v>
      </c>
      <c r="I421" s="51">
        <f t="shared" si="30"/>
        <v>0</v>
      </c>
    </row>
    <row r="422" spans="1:9" ht="12.75" x14ac:dyDescent="0.2">
      <c r="A422" s="45">
        <v>13</v>
      </c>
      <c r="B422" s="54" t="s">
        <v>605</v>
      </c>
      <c r="C422" s="94"/>
      <c r="D422" s="45" t="str">
        <f t="shared" si="29"/>
        <v>-</v>
      </c>
      <c r="E422" s="50">
        <v>0.5</v>
      </c>
      <c r="F422" s="50">
        <v>0.6</v>
      </c>
      <c r="G422" s="51">
        <v>317312</v>
      </c>
      <c r="H422" s="52">
        <v>396640</v>
      </c>
      <c r="I422" s="51">
        <f t="shared" si="30"/>
        <v>26443</v>
      </c>
    </row>
    <row r="423" spans="1:9" ht="12.75" x14ac:dyDescent="0.2">
      <c r="A423" s="45">
        <v>14</v>
      </c>
      <c r="B423" s="54" t="s">
        <v>606</v>
      </c>
      <c r="C423" s="94" t="s">
        <v>216</v>
      </c>
      <c r="D423" s="45" t="str">
        <f t="shared" si="29"/>
        <v>-</v>
      </c>
      <c r="E423" s="50">
        <v>1</v>
      </c>
      <c r="F423" s="50">
        <v>0.6</v>
      </c>
      <c r="G423" s="51">
        <v>634624</v>
      </c>
      <c r="H423" s="52">
        <v>158656</v>
      </c>
      <c r="I423" s="51">
        <f t="shared" si="30"/>
        <v>52885</v>
      </c>
    </row>
    <row r="424" spans="1:9" ht="12.75" x14ac:dyDescent="0.2">
      <c r="A424" s="45">
        <v>15</v>
      </c>
      <c r="B424" s="54" t="s">
        <v>607</v>
      </c>
      <c r="C424" s="94"/>
      <c r="D424" s="45" t="str">
        <f t="shared" si="29"/>
        <v>-</v>
      </c>
      <c r="E424" s="50">
        <v>1</v>
      </c>
      <c r="F424" s="50">
        <v>0.6</v>
      </c>
      <c r="G424" s="51">
        <v>634624</v>
      </c>
      <c r="H424" s="52">
        <v>634624</v>
      </c>
      <c r="I424" s="51">
        <f t="shared" si="30"/>
        <v>52885</v>
      </c>
    </row>
    <row r="425" spans="1:9" ht="12.75" x14ac:dyDescent="0.2">
      <c r="A425" s="45">
        <v>16</v>
      </c>
      <c r="B425" s="54" t="s">
        <v>608</v>
      </c>
      <c r="C425" s="94"/>
      <c r="D425" s="45" t="str">
        <f t="shared" si="29"/>
        <v>-</v>
      </c>
      <c r="E425" s="50">
        <v>1</v>
      </c>
      <c r="F425" s="50">
        <v>0.6</v>
      </c>
      <c r="G425" s="51">
        <v>634624</v>
      </c>
      <c r="H425" s="52">
        <v>475968</v>
      </c>
      <c r="I425" s="51">
        <f t="shared" si="30"/>
        <v>52885</v>
      </c>
    </row>
    <row r="426" spans="1:9" ht="12.75" x14ac:dyDescent="0.2">
      <c r="A426" s="45">
        <v>17</v>
      </c>
      <c r="B426" s="54" t="s">
        <v>609</v>
      </c>
      <c r="C426" s="94"/>
      <c r="D426" s="45" t="str">
        <f t="shared" si="29"/>
        <v>-</v>
      </c>
      <c r="E426" s="50">
        <v>1</v>
      </c>
      <c r="F426" s="50">
        <v>0.6</v>
      </c>
      <c r="G426" s="51">
        <v>634624</v>
      </c>
      <c r="H426" s="52">
        <v>634624</v>
      </c>
      <c r="I426" s="51">
        <f t="shared" si="30"/>
        <v>52885</v>
      </c>
    </row>
    <row r="427" spans="1:9" ht="12.75" x14ac:dyDescent="0.2">
      <c r="A427" s="45">
        <v>18</v>
      </c>
      <c r="B427" s="54" t="s">
        <v>610</v>
      </c>
      <c r="C427" s="94"/>
      <c r="D427" s="45" t="str">
        <f t="shared" si="29"/>
        <v>-</v>
      </c>
      <c r="E427" s="50">
        <v>1</v>
      </c>
      <c r="F427" s="50">
        <v>0.6</v>
      </c>
      <c r="G427" s="51">
        <v>634624</v>
      </c>
      <c r="H427" s="52">
        <v>634624</v>
      </c>
      <c r="I427" s="51">
        <f t="shared" si="30"/>
        <v>52885</v>
      </c>
    </row>
    <row r="428" spans="1:9" ht="12.75" x14ac:dyDescent="0.2">
      <c r="A428" s="45">
        <v>19</v>
      </c>
      <c r="B428" s="54" t="s">
        <v>611</v>
      </c>
      <c r="C428" s="94"/>
      <c r="D428" s="45" t="str">
        <f t="shared" si="29"/>
        <v>-</v>
      </c>
      <c r="E428" s="50">
        <v>1</v>
      </c>
      <c r="F428" s="50">
        <v>0</v>
      </c>
      <c r="G428" s="51">
        <v>0</v>
      </c>
      <c r="H428" s="52">
        <v>475968</v>
      </c>
      <c r="I428" s="51">
        <f t="shared" si="30"/>
        <v>0</v>
      </c>
    </row>
    <row r="429" spans="1:9" ht="12.75" x14ac:dyDescent="0.2">
      <c r="A429" s="45">
        <v>20</v>
      </c>
      <c r="B429" s="54" t="s">
        <v>612</v>
      </c>
      <c r="C429" s="94"/>
      <c r="D429" s="45" t="str">
        <f t="shared" si="29"/>
        <v>-</v>
      </c>
      <c r="E429" s="50">
        <v>1</v>
      </c>
      <c r="F429" s="50">
        <v>0.6</v>
      </c>
      <c r="G429" s="51">
        <v>634624</v>
      </c>
      <c r="H429" s="52">
        <v>634624</v>
      </c>
      <c r="I429" s="51">
        <f t="shared" si="30"/>
        <v>52885</v>
      </c>
    </row>
    <row r="430" spans="1:9" ht="12.75" x14ac:dyDescent="0.2">
      <c r="A430" s="45">
        <v>21</v>
      </c>
      <c r="B430" s="54" t="s">
        <v>613</v>
      </c>
      <c r="C430" s="94"/>
      <c r="D430" s="45" t="str">
        <f t="shared" si="29"/>
        <v>-</v>
      </c>
      <c r="E430" s="50">
        <v>1</v>
      </c>
      <c r="F430" s="50">
        <v>0.6</v>
      </c>
      <c r="G430" s="51">
        <v>634624</v>
      </c>
      <c r="H430" s="52">
        <v>634624</v>
      </c>
      <c r="I430" s="51">
        <f t="shared" si="30"/>
        <v>52885</v>
      </c>
    </row>
    <row r="431" spans="1:9" ht="12.75" x14ac:dyDescent="0.2">
      <c r="A431" s="45">
        <v>22</v>
      </c>
      <c r="B431" s="54" t="s">
        <v>614</v>
      </c>
      <c r="C431" s="94"/>
      <c r="D431" s="45" t="str">
        <f t="shared" si="29"/>
        <v>-</v>
      </c>
      <c r="E431" s="50">
        <v>1</v>
      </c>
      <c r="F431" s="50">
        <v>0.6</v>
      </c>
      <c r="G431" s="51">
        <v>634624</v>
      </c>
      <c r="H431" s="52">
        <v>634624</v>
      </c>
      <c r="I431" s="51">
        <f t="shared" si="30"/>
        <v>52885</v>
      </c>
    </row>
    <row r="432" spans="1:9" ht="12.75" x14ac:dyDescent="0.2">
      <c r="A432" s="45">
        <v>23</v>
      </c>
      <c r="B432" s="54" t="s">
        <v>615</v>
      </c>
      <c r="C432" s="94"/>
      <c r="D432" s="45" t="str">
        <f t="shared" si="29"/>
        <v>-</v>
      </c>
      <c r="E432" s="50">
        <v>1</v>
      </c>
      <c r="F432" s="50">
        <v>0.6</v>
      </c>
      <c r="G432" s="51">
        <v>634624</v>
      </c>
      <c r="H432" s="52">
        <v>634624</v>
      </c>
      <c r="I432" s="51">
        <f t="shared" si="30"/>
        <v>52885</v>
      </c>
    </row>
    <row r="433" spans="1:9" ht="12.75" x14ac:dyDescent="0.2">
      <c r="A433" s="45">
        <v>24</v>
      </c>
      <c r="B433" s="54" t="s">
        <v>616</v>
      </c>
      <c r="C433" s="94"/>
      <c r="D433" s="45" t="str">
        <f t="shared" si="29"/>
        <v>-</v>
      </c>
      <c r="E433" s="50">
        <v>1</v>
      </c>
      <c r="F433" s="50">
        <v>0.6</v>
      </c>
      <c r="G433" s="51">
        <v>634624</v>
      </c>
      <c r="H433" s="52">
        <v>634624</v>
      </c>
      <c r="I433" s="51">
        <f t="shared" si="30"/>
        <v>52885</v>
      </c>
    </row>
    <row r="434" spans="1:9" ht="12.75" x14ac:dyDescent="0.2">
      <c r="A434" s="45">
        <v>25</v>
      </c>
      <c r="B434" s="54" t="s">
        <v>617</v>
      </c>
      <c r="C434" s="94"/>
      <c r="D434" s="45" t="str">
        <f t="shared" si="29"/>
        <v>-</v>
      </c>
      <c r="E434" s="50">
        <v>1</v>
      </c>
      <c r="F434" s="50">
        <v>0</v>
      </c>
      <c r="G434" s="51">
        <v>0</v>
      </c>
      <c r="H434" s="52">
        <v>475968</v>
      </c>
      <c r="I434" s="51">
        <f t="shared" si="30"/>
        <v>0</v>
      </c>
    </row>
    <row r="435" spans="1:9" ht="12.75" x14ac:dyDescent="0.2">
      <c r="A435" s="45">
        <v>26</v>
      </c>
      <c r="B435" s="54" t="s">
        <v>618</v>
      </c>
      <c r="C435" s="94"/>
      <c r="D435" s="45" t="str">
        <f t="shared" si="29"/>
        <v>-</v>
      </c>
      <c r="E435" s="50">
        <v>1</v>
      </c>
      <c r="F435" s="50">
        <v>0.6</v>
      </c>
      <c r="G435" s="51">
        <v>634624</v>
      </c>
      <c r="H435" s="52">
        <v>158656</v>
      </c>
      <c r="I435" s="51">
        <f t="shared" si="30"/>
        <v>52885</v>
      </c>
    </row>
    <row r="436" spans="1:9" ht="12.75" x14ac:dyDescent="0.2">
      <c r="A436" s="45">
        <v>27</v>
      </c>
      <c r="B436" s="54" t="s">
        <v>619</v>
      </c>
      <c r="C436" s="94"/>
      <c r="D436" s="45" t="str">
        <f t="shared" si="29"/>
        <v>-</v>
      </c>
      <c r="E436" s="50">
        <v>1</v>
      </c>
      <c r="F436" s="50">
        <v>0.6</v>
      </c>
      <c r="G436" s="51">
        <v>634624</v>
      </c>
      <c r="H436" s="52">
        <v>634624</v>
      </c>
      <c r="I436" s="51">
        <f t="shared" si="30"/>
        <v>52885</v>
      </c>
    </row>
    <row r="437" spans="1:9" ht="12.75" x14ac:dyDescent="0.2">
      <c r="A437" s="45">
        <v>28</v>
      </c>
      <c r="B437" s="54" t="s">
        <v>620</v>
      </c>
      <c r="C437" s="94"/>
      <c r="D437" s="45" t="str">
        <f t="shared" si="29"/>
        <v>-</v>
      </c>
      <c r="E437" s="50">
        <v>1</v>
      </c>
      <c r="F437" s="50">
        <v>0.6</v>
      </c>
      <c r="G437" s="51">
        <v>634624</v>
      </c>
      <c r="H437" s="52">
        <v>634624</v>
      </c>
      <c r="I437" s="51">
        <f t="shared" si="30"/>
        <v>52885</v>
      </c>
    </row>
    <row r="438" spans="1:9" ht="12.75" x14ac:dyDescent="0.2">
      <c r="A438" s="45">
        <v>29</v>
      </c>
      <c r="B438" s="54" t="s">
        <v>621</v>
      </c>
      <c r="C438" s="94"/>
      <c r="D438" s="45" t="str">
        <f t="shared" si="29"/>
        <v>-</v>
      </c>
      <c r="E438" s="50">
        <v>1</v>
      </c>
      <c r="F438" s="50">
        <v>0.6</v>
      </c>
      <c r="G438" s="51">
        <v>634624</v>
      </c>
      <c r="H438" s="52">
        <v>634624</v>
      </c>
      <c r="I438" s="51">
        <f t="shared" si="30"/>
        <v>52885</v>
      </c>
    </row>
    <row r="439" spans="1:9" ht="12.75" x14ac:dyDescent="0.2">
      <c r="A439" s="45">
        <v>30</v>
      </c>
      <c r="B439" s="54" t="s">
        <v>622</v>
      </c>
      <c r="C439" s="94"/>
      <c r="D439" s="45" t="str">
        <f t="shared" si="29"/>
        <v>-</v>
      </c>
      <c r="E439" s="50">
        <v>1</v>
      </c>
      <c r="F439" s="50">
        <v>0.6</v>
      </c>
      <c r="G439" s="51">
        <v>634624</v>
      </c>
      <c r="H439" s="52">
        <v>634624</v>
      </c>
      <c r="I439" s="51">
        <f t="shared" si="30"/>
        <v>52885</v>
      </c>
    </row>
    <row r="440" spans="1:9" ht="12.75" x14ac:dyDescent="0.2">
      <c r="A440" s="45">
        <v>31</v>
      </c>
      <c r="B440" s="54" t="s">
        <v>623</v>
      </c>
      <c r="C440" s="94"/>
      <c r="D440" s="45" t="str">
        <f t="shared" si="29"/>
        <v>-</v>
      </c>
      <c r="E440" s="50">
        <v>1</v>
      </c>
      <c r="F440" s="50">
        <v>0.6</v>
      </c>
      <c r="G440" s="51">
        <v>634624</v>
      </c>
      <c r="H440" s="52">
        <v>634624</v>
      </c>
      <c r="I440" s="51">
        <f t="shared" si="30"/>
        <v>52885</v>
      </c>
    </row>
    <row r="441" spans="1:9" ht="12.75" x14ac:dyDescent="0.2">
      <c r="A441" s="45">
        <v>32</v>
      </c>
      <c r="B441" s="54" t="s">
        <v>624</v>
      </c>
      <c r="C441" s="94"/>
      <c r="D441" s="45" t="str">
        <f t="shared" si="29"/>
        <v>-</v>
      </c>
      <c r="E441" s="50">
        <v>1</v>
      </c>
      <c r="F441" s="50">
        <v>0.6</v>
      </c>
      <c r="G441" s="51">
        <v>634624</v>
      </c>
      <c r="H441" s="52">
        <v>634624</v>
      </c>
      <c r="I441" s="51">
        <f t="shared" si="30"/>
        <v>52885</v>
      </c>
    </row>
    <row r="442" spans="1:9" ht="12.75" x14ac:dyDescent="0.2">
      <c r="A442" s="45">
        <v>33</v>
      </c>
      <c r="B442" s="54" t="s">
        <v>625</v>
      </c>
      <c r="C442" s="94"/>
      <c r="D442" s="45" t="str">
        <f t="shared" si="29"/>
        <v>-</v>
      </c>
      <c r="E442" s="50">
        <v>1</v>
      </c>
      <c r="F442" s="50">
        <v>0.6</v>
      </c>
      <c r="G442" s="51">
        <v>634624</v>
      </c>
      <c r="H442" s="52">
        <v>634624</v>
      </c>
      <c r="I442" s="51">
        <f t="shared" si="30"/>
        <v>52885</v>
      </c>
    </row>
    <row r="443" spans="1:9" ht="12.75" x14ac:dyDescent="0.2">
      <c r="A443" s="45">
        <v>34</v>
      </c>
      <c r="B443" s="54" t="s">
        <v>626</v>
      </c>
      <c r="C443" s="94"/>
      <c r="D443" s="45" t="str">
        <f t="shared" si="29"/>
        <v>-</v>
      </c>
      <c r="E443" s="50">
        <v>1</v>
      </c>
      <c r="F443" s="50">
        <v>0.6</v>
      </c>
      <c r="G443" s="51">
        <v>634624</v>
      </c>
      <c r="H443" s="52">
        <v>634624</v>
      </c>
      <c r="I443" s="51">
        <f t="shared" si="30"/>
        <v>52885</v>
      </c>
    </row>
    <row r="444" spans="1:9" ht="12.75" x14ac:dyDescent="0.2">
      <c r="A444" s="45">
        <v>35</v>
      </c>
      <c r="B444" s="54" t="s">
        <v>627</v>
      </c>
      <c r="C444" s="94"/>
      <c r="D444" s="45" t="str">
        <f t="shared" si="29"/>
        <v>-</v>
      </c>
      <c r="E444" s="50">
        <v>1</v>
      </c>
      <c r="F444" s="50">
        <v>0.6</v>
      </c>
      <c r="G444" s="51">
        <v>634624</v>
      </c>
      <c r="H444" s="52">
        <v>634624</v>
      </c>
      <c r="I444" s="51">
        <f t="shared" si="30"/>
        <v>52885</v>
      </c>
    </row>
    <row r="445" spans="1:9" ht="12.75" x14ac:dyDescent="0.2">
      <c r="A445" s="45">
        <v>36</v>
      </c>
      <c r="B445" s="54" t="s">
        <v>628</v>
      </c>
      <c r="C445" s="94"/>
      <c r="D445" s="45" t="str">
        <f t="shared" ref="D445:D508" si="33">IF(F445=1,"+","-")</f>
        <v>-</v>
      </c>
      <c r="E445" s="50">
        <v>1</v>
      </c>
      <c r="F445" s="50">
        <v>0.6</v>
      </c>
      <c r="G445" s="51">
        <v>634624</v>
      </c>
      <c r="H445" s="52">
        <v>634624</v>
      </c>
      <c r="I445" s="51">
        <f t="shared" ref="I445:I508" si="34">G445/12</f>
        <v>52885</v>
      </c>
    </row>
    <row r="446" spans="1:9" ht="12.75" x14ac:dyDescent="0.2">
      <c r="A446" s="45">
        <v>37</v>
      </c>
      <c r="B446" s="54" t="s">
        <v>629</v>
      </c>
      <c r="C446" s="94"/>
      <c r="D446" s="45" t="str">
        <f t="shared" si="33"/>
        <v>-</v>
      </c>
      <c r="E446" s="50">
        <v>1</v>
      </c>
      <c r="F446" s="50">
        <v>0.6</v>
      </c>
      <c r="G446" s="51">
        <v>634624</v>
      </c>
      <c r="H446" s="52">
        <v>634624</v>
      </c>
      <c r="I446" s="51">
        <f t="shared" si="34"/>
        <v>52885</v>
      </c>
    </row>
    <row r="447" spans="1:9" ht="12.75" x14ac:dyDescent="0.2">
      <c r="A447" s="45">
        <v>38</v>
      </c>
      <c r="B447" s="54" t="s">
        <v>630</v>
      </c>
      <c r="C447" s="94"/>
      <c r="D447" s="45" t="str">
        <f t="shared" si="33"/>
        <v>-</v>
      </c>
      <c r="E447" s="50">
        <v>1</v>
      </c>
      <c r="F447" s="50">
        <v>0.6</v>
      </c>
      <c r="G447" s="51">
        <v>634624</v>
      </c>
      <c r="H447" s="52">
        <v>634624</v>
      </c>
      <c r="I447" s="51">
        <f t="shared" si="34"/>
        <v>52885</v>
      </c>
    </row>
    <row r="448" spans="1:9" ht="12.75" x14ac:dyDescent="0.2">
      <c r="A448" s="45">
        <v>39</v>
      </c>
      <c r="B448" s="54" t="s">
        <v>631</v>
      </c>
      <c r="C448" s="94"/>
      <c r="D448" s="45" t="str">
        <f t="shared" si="33"/>
        <v>-</v>
      </c>
      <c r="E448" s="50">
        <v>1</v>
      </c>
      <c r="F448" s="50">
        <v>0.6</v>
      </c>
      <c r="G448" s="51">
        <v>634624</v>
      </c>
      <c r="H448" s="52">
        <v>634624</v>
      </c>
      <c r="I448" s="51">
        <f t="shared" si="34"/>
        <v>52885</v>
      </c>
    </row>
    <row r="449" spans="1:9" ht="12.75" x14ac:dyDescent="0.2">
      <c r="A449" s="45">
        <v>40</v>
      </c>
      <c r="B449" s="54" t="s">
        <v>632</v>
      </c>
      <c r="C449" s="88" t="s">
        <v>514</v>
      </c>
      <c r="D449" s="45" t="str">
        <f t="shared" si="33"/>
        <v>-</v>
      </c>
      <c r="E449" s="50">
        <v>1</v>
      </c>
      <c r="F449" s="50" t="s">
        <v>515</v>
      </c>
      <c r="G449" s="51">
        <v>1256717</v>
      </c>
      <c r="H449" s="52">
        <v>840944</v>
      </c>
      <c r="I449" s="51">
        <f t="shared" si="34"/>
        <v>104726</v>
      </c>
    </row>
    <row r="450" spans="1:9" ht="12.75" x14ac:dyDescent="0.2">
      <c r="A450" s="45"/>
      <c r="B450" s="46" t="s">
        <v>185</v>
      </c>
      <c r="C450" s="88"/>
      <c r="D450" s="45"/>
      <c r="E450" s="50"/>
      <c r="F450" s="50"/>
      <c r="G450" s="47">
        <f>SUM(G451:G469)</f>
        <v>10577066</v>
      </c>
      <c r="H450" s="48">
        <f t="shared" ref="H450:I450" si="35">SUM(H451:H469)</f>
        <v>10444853</v>
      </c>
      <c r="I450" s="47">
        <f t="shared" si="35"/>
        <v>881418</v>
      </c>
    </row>
    <row r="451" spans="1:9" ht="12.75" x14ac:dyDescent="0.2">
      <c r="A451" s="45">
        <v>1</v>
      </c>
      <c r="B451" s="54" t="s">
        <v>633</v>
      </c>
      <c r="C451" s="94" t="s">
        <v>214</v>
      </c>
      <c r="D451" s="45" t="str">
        <f t="shared" si="33"/>
        <v>-</v>
      </c>
      <c r="E451" s="50">
        <v>0.5</v>
      </c>
      <c r="F451" s="50">
        <v>0.6</v>
      </c>
      <c r="G451" s="51">
        <v>317312</v>
      </c>
      <c r="H451" s="52">
        <v>317312</v>
      </c>
      <c r="I451" s="51">
        <f t="shared" si="34"/>
        <v>26443</v>
      </c>
    </row>
    <row r="452" spans="1:9" ht="12.75" x14ac:dyDescent="0.2">
      <c r="A452" s="45">
        <v>2</v>
      </c>
      <c r="B452" s="54" t="s">
        <v>634</v>
      </c>
      <c r="C452" s="94"/>
      <c r="D452" s="45" t="str">
        <f t="shared" si="33"/>
        <v>-</v>
      </c>
      <c r="E452" s="50">
        <v>0.5</v>
      </c>
      <c r="F452" s="50">
        <v>0.6</v>
      </c>
      <c r="G452" s="51">
        <v>317312</v>
      </c>
      <c r="H452" s="52">
        <v>555296</v>
      </c>
      <c r="I452" s="51">
        <f t="shared" si="34"/>
        <v>26443</v>
      </c>
    </row>
    <row r="453" spans="1:9" ht="12.75" x14ac:dyDescent="0.2">
      <c r="A453" s="45">
        <v>3</v>
      </c>
      <c r="B453" s="54" t="s">
        <v>635</v>
      </c>
      <c r="C453" s="94" t="s">
        <v>216</v>
      </c>
      <c r="D453" s="45" t="str">
        <f t="shared" si="33"/>
        <v>-</v>
      </c>
      <c r="E453" s="50">
        <v>1</v>
      </c>
      <c r="F453" s="50">
        <v>0.6</v>
      </c>
      <c r="G453" s="51">
        <v>634624</v>
      </c>
      <c r="H453" s="52">
        <v>475968</v>
      </c>
      <c r="I453" s="51">
        <f t="shared" si="34"/>
        <v>52885</v>
      </c>
    </row>
    <row r="454" spans="1:9" ht="12.75" x14ac:dyDescent="0.2">
      <c r="A454" s="45">
        <v>4</v>
      </c>
      <c r="B454" s="54" t="s">
        <v>272</v>
      </c>
      <c r="C454" s="94"/>
      <c r="D454" s="45" t="str">
        <f t="shared" si="33"/>
        <v>-</v>
      </c>
      <c r="E454" s="50">
        <v>1</v>
      </c>
      <c r="F454" s="50">
        <v>0.6</v>
      </c>
      <c r="G454" s="51">
        <v>634624</v>
      </c>
      <c r="H454" s="52">
        <v>634624</v>
      </c>
      <c r="I454" s="51">
        <f t="shared" si="34"/>
        <v>52885</v>
      </c>
    </row>
    <row r="455" spans="1:9" ht="12.75" x14ac:dyDescent="0.2">
      <c r="A455" s="45">
        <v>5</v>
      </c>
      <c r="B455" s="54" t="s">
        <v>636</v>
      </c>
      <c r="C455" s="94"/>
      <c r="D455" s="45" t="str">
        <f t="shared" si="33"/>
        <v>-</v>
      </c>
      <c r="E455" s="50">
        <v>1</v>
      </c>
      <c r="F455" s="50">
        <v>0</v>
      </c>
      <c r="G455" s="51">
        <v>0</v>
      </c>
      <c r="H455" s="52">
        <v>158656</v>
      </c>
      <c r="I455" s="51">
        <f t="shared" si="34"/>
        <v>0</v>
      </c>
    </row>
    <row r="456" spans="1:9" ht="12.75" x14ac:dyDescent="0.2">
      <c r="A456" s="45">
        <v>6</v>
      </c>
      <c r="B456" s="54" t="s">
        <v>637</v>
      </c>
      <c r="C456" s="94"/>
      <c r="D456" s="45" t="str">
        <f t="shared" si="33"/>
        <v>-</v>
      </c>
      <c r="E456" s="50">
        <v>1</v>
      </c>
      <c r="F456" s="50">
        <v>0</v>
      </c>
      <c r="G456" s="51">
        <v>0</v>
      </c>
      <c r="H456" s="52">
        <v>158656</v>
      </c>
      <c r="I456" s="51">
        <f t="shared" si="34"/>
        <v>0</v>
      </c>
    </row>
    <row r="457" spans="1:9" ht="12.75" x14ac:dyDescent="0.2">
      <c r="A457" s="45">
        <v>7</v>
      </c>
      <c r="B457" s="54" t="s">
        <v>638</v>
      </c>
      <c r="C457" s="94"/>
      <c r="D457" s="45" t="str">
        <f t="shared" si="33"/>
        <v>-</v>
      </c>
      <c r="E457" s="50">
        <v>1</v>
      </c>
      <c r="F457" s="50">
        <v>0.6</v>
      </c>
      <c r="G457" s="51">
        <v>634624</v>
      </c>
      <c r="H457" s="52">
        <v>634624</v>
      </c>
      <c r="I457" s="51">
        <f t="shared" si="34"/>
        <v>52885</v>
      </c>
    </row>
    <row r="458" spans="1:9" ht="12.75" x14ac:dyDescent="0.2">
      <c r="A458" s="45">
        <v>8</v>
      </c>
      <c r="B458" s="54" t="s">
        <v>639</v>
      </c>
      <c r="C458" s="94"/>
      <c r="D458" s="45" t="str">
        <f t="shared" si="33"/>
        <v>-</v>
      </c>
      <c r="E458" s="50">
        <v>1</v>
      </c>
      <c r="F458" s="50">
        <v>0.6</v>
      </c>
      <c r="G458" s="51">
        <v>634624</v>
      </c>
      <c r="H458" s="52">
        <v>634624</v>
      </c>
      <c r="I458" s="51">
        <f t="shared" si="34"/>
        <v>52885</v>
      </c>
    </row>
    <row r="459" spans="1:9" ht="12.75" x14ac:dyDescent="0.2">
      <c r="A459" s="45">
        <v>9</v>
      </c>
      <c r="B459" s="54" t="s">
        <v>640</v>
      </c>
      <c r="C459" s="94"/>
      <c r="D459" s="45" t="str">
        <f t="shared" si="33"/>
        <v>-</v>
      </c>
      <c r="E459" s="50">
        <v>1</v>
      </c>
      <c r="F459" s="50">
        <v>0.6</v>
      </c>
      <c r="G459" s="51">
        <v>634624</v>
      </c>
      <c r="H459" s="52">
        <v>634624</v>
      </c>
      <c r="I459" s="51">
        <f t="shared" si="34"/>
        <v>52885</v>
      </c>
    </row>
    <row r="460" spans="1:9" ht="12.75" x14ac:dyDescent="0.2">
      <c r="A460" s="45">
        <v>10</v>
      </c>
      <c r="B460" s="54" t="s">
        <v>641</v>
      </c>
      <c r="C460" s="94"/>
      <c r="D460" s="45" t="str">
        <f t="shared" si="33"/>
        <v>-</v>
      </c>
      <c r="E460" s="50">
        <v>1</v>
      </c>
      <c r="F460" s="50">
        <v>0.6</v>
      </c>
      <c r="G460" s="51">
        <v>634624</v>
      </c>
      <c r="H460" s="52">
        <v>634624</v>
      </c>
      <c r="I460" s="51">
        <f t="shared" si="34"/>
        <v>52885</v>
      </c>
    </row>
    <row r="461" spans="1:9" ht="12.75" x14ac:dyDescent="0.2">
      <c r="A461" s="45">
        <v>11</v>
      </c>
      <c r="B461" s="54" t="s">
        <v>642</v>
      </c>
      <c r="C461" s="94"/>
      <c r="D461" s="45" t="str">
        <f t="shared" si="33"/>
        <v>-</v>
      </c>
      <c r="E461" s="50">
        <v>1</v>
      </c>
      <c r="F461" s="50">
        <v>0.6</v>
      </c>
      <c r="G461" s="51">
        <v>634624</v>
      </c>
      <c r="H461" s="52">
        <v>475968</v>
      </c>
      <c r="I461" s="51">
        <f t="shared" si="34"/>
        <v>52885</v>
      </c>
    </row>
    <row r="462" spans="1:9" ht="12.75" x14ac:dyDescent="0.2">
      <c r="A462" s="45">
        <v>12</v>
      </c>
      <c r="B462" s="54" t="s">
        <v>643</v>
      </c>
      <c r="C462" s="94"/>
      <c r="D462" s="45" t="str">
        <f t="shared" si="33"/>
        <v>-</v>
      </c>
      <c r="E462" s="50">
        <v>1</v>
      </c>
      <c r="F462" s="50">
        <v>0.6</v>
      </c>
      <c r="G462" s="51">
        <v>634624</v>
      </c>
      <c r="H462" s="52">
        <v>634624</v>
      </c>
      <c r="I462" s="51">
        <f t="shared" si="34"/>
        <v>52885</v>
      </c>
    </row>
    <row r="463" spans="1:9" ht="12.75" x14ac:dyDescent="0.2">
      <c r="A463" s="45">
        <v>13</v>
      </c>
      <c r="B463" s="54" t="s">
        <v>644</v>
      </c>
      <c r="C463" s="94"/>
      <c r="D463" s="45" t="str">
        <f t="shared" si="33"/>
        <v>-</v>
      </c>
      <c r="E463" s="50">
        <v>1</v>
      </c>
      <c r="F463" s="50">
        <v>0.6</v>
      </c>
      <c r="G463" s="51">
        <v>634624</v>
      </c>
      <c r="H463" s="52">
        <v>475968</v>
      </c>
      <c r="I463" s="51">
        <f t="shared" si="34"/>
        <v>52885</v>
      </c>
    </row>
    <row r="464" spans="1:9" ht="12.75" x14ac:dyDescent="0.2">
      <c r="A464" s="45">
        <v>14</v>
      </c>
      <c r="B464" s="54" t="s">
        <v>645</v>
      </c>
      <c r="C464" s="94"/>
      <c r="D464" s="45" t="str">
        <f t="shared" si="33"/>
        <v>-</v>
      </c>
      <c r="E464" s="50">
        <v>1</v>
      </c>
      <c r="F464" s="50">
        <v>0.6</v>
      </c>
      <c r="G464" s="51">
        <v>634624</v>
      </c>
      <c r="H464" s="52">
        <v>634624</v>
      </c>
      <c r="I464" s="51">
        <f t="shared" si="34"/>
        <v>52885</v>
      </c>
    </row>
    <row r="465" spans="1:9" ht="12.75" x14ac:dyDescent="0.2">
      <c r="A465" s="45">
        <v>15</v>
      </c>
      <c r="B465" s="54" t="s">
        <v>269</v>
      </c>
      <c r="C465" s="94"/>
      <c r="D465" s="45" t="str">
        <f t="shared" si="33"/>
        <v>-</v>
      </c>
      <c r="E465" s="50">
        <v>1</v>
      </c>
      <c r="F465" s="50">
        <v>0.6</v>
      </c>
      <c r="G465" s="51">
        <v>634624</v>
      </c>
      <c r="H465" s="52">
        <v>634624</v>
      </c>
      <c r="I465" s="51">
        <f t="shared" si="34"/>
        <v>52885</v>
      </c>
    </row>
    <row r="466" spans="1:9" ht="12.75" x14ac:dyDescent="0.2">
      <c r="A466" s="45">
        <v>16</v>
      </c>
      <c r="B466" s="54" t="s">
        <v>646</v>
      </c>
      <c r="C466" s="94"/>
      <c r="D466" s="45" t="str">
        <f t="shared" si="33"/>
        <v>+</v>
      </c>
      <c r="E466" s="50">
        <v>1</v>
      </c>
      <c r="F466" s="50">
        <v>1</v>
      </c>
      <c r="G466" s="51">
        <v>1057706</v>
      </c>
      <c r="H466" s="52">
        <v>846165</v>
      </c>
      <c r="I466" s="51">
        <f t="shared" si="34"/>
        <v>88142</v>
      </c>
    </row>
    <row r="467" spans="1:9" ht="12.75" x14ac:dyDescent="0.2">
      <c r="A467" s="45">
        <v>17</v>
      </c>
      <c r="B467" s="54" t="s">
        <v>647</v>
      </c>
      <c r="C467" s="94"/>
      <c r="D467" s="45" t="str">
        <f t="shared" si="33"/>
        <v>-</v>
      </c>
      <c r="E467" s="50">
        <v>1</v>
      </c>
      <c r="F467" s="50">
        <v>0.6</v>
      </c>
      <c r="G467" s="51">
        <v>634624</v>
      </c>
      <c r="H467" s="52">
        <v>634624</v>
      </c>
      <c r="I467" s="51">
        <f t="shared" si="34"/>
        <v>52885</v>
      </c>
    </row>
    <row r="468" spans="1:9" ht="12.75" x14ac:dyDescent="0.2">
      <c r="A468" s="45">
        <v>18</v>
      </c>
      <c r="B468" s="54" t="s">
        <v>648</v>
      </c>
      <c r="C468" s="94"/>
      <c r="D468" s="45" t="str">
        <f t="shared" si="33"/>
        <v>-</v>
      </c>
      <c r="E468" s="50">
        <v>1</v>
      </c>
      <c r="F468" s="50">
        <v>0.6</v>
      </c>
      <c r="G468" s="51">
        <v>634624</v>
      </c>
      <c r="H468" s="52">
        <v>634624</v>
      </c>
      <c r="I468" s="51">
        <f t="shared" si="34"/>
        <v>52885</v>
      </c>
    </row>
    <row r="469" spans="1:9" ht="12.75" x14ac:dyDescent="0.2">
      <c r="A469" s="45">
        <v>19</v>
      </c>
      <c r="B469" s="54" t="s">
        <v>649</v>
      </c>
      <c r="C469" s="94"/>
      <c r="D469" s="45" t="str">
        <f t="shared" si="33"/>
        <v>-</v>
      </c>
      <c r="E469" s="50">
        <v>1</v>
      </c>
      <c r="F469" s="50">
        <v>0.6</v>
      </c>
      <c r="G469" s="51">
        <v>634624</v>
      </c>
      <c r="H469" s="52">
        <v>634624</v>
      </c>
      <c r="I469" s="51">
        <f t="shared" si="34"/>
        <v>52885</v>
      </c>
    </row>
    <row r="470" spans="1:9" ht="12.75" x14ac:dyDescent="0.2">
      <c r="A470" s="45"/>
      <c r="B470" s="46" t="s">
        <v>186</v>
      </c>
      <c r="C470" s="88"/>
      <c r="D470" s="45"/>
      <c r="E470" s="50"/>
      <c r="F470" s="50"/>
      <c r="G470" s="47">
        <f>SUM(G471:G500)</f>
        <v>27037964</v>
      </c>
      <c r="H470" s="48">
        <f t="shared" ref="H470:I470" si="36">SUM(H471:H500)</f>
        <v>26067725</v>
      </c>
      <c r="I470" s="47">
        <f t="shared" si="36"/>
        <v>2253160</v>
      </c>
    </row>
    <row r="471" spans="1:9" ht="12.75" x14ac:dyDescent="0.2">
      <c r="A471" s="45">
        <v>1</v>
      </c>
      <c r="B471" s="54" t="s">
        <v>650</v>
      </c>
      <c r="C471" s="97" t="s">
        <v>216</v>
      </c>
      <c r="D471" s="45" t="str">
        <f t="shared" si="33"/>
        <v>-</v>
      </c>
      <c r="E471" s="50">
        <v>1</v>
      </c>
      <c r="F471" s="50">
        <v>0.6</v>
      </c>
      <c r="G471" s="51">
        <v>634624</v>
      </c>
      <c r="H471" s="52">
        <v>634624</v>
      </c>
      <c r="I471" s="51">
        <f t="shared" si="34"/>
        <v>52885</v>
      </c>
    </row>
    <row r="472" spans="1:9" ht="12.75" x14ac:dyDescent="0.2">
      <c r="A472" s="45">
        <v>2</v>
      </c>
      <c r="B472" s="54" t="s">
        <v>651</v>
      </c>
      <c r="C472" s="97"/>
      <c r="D472" s="45" t="str">
        <f t="shared" si="33"/>
        <v>-</v>
      </c>
      <c r="E472" s="50">
        <v>1</v>
      </c>
      <c r="F472" s="50">
        <v>0.6</v>
      </c>
      <c r="G472" s="51">
        <v>634624</v>
      </c>
      <c r="H472" s="52">
        <v>634624</v>
      </c>
      <c r="I472" s="51">
        <f t="shared" si="34"/>
        <v>52885</v>
      </c>
    </row>
    <row r="473" spans="1:9" ht="12.75" x14ac:dyDescent="0.2">
      <c r="A473" s="45">
        <v>3</v>
      </c>
      <c r="B473" s="54" t="s">
        <v>652</v>
      </c>
      <c r="C473" s="97"/>
      <c r="D473" s="45" t="str">
        <f t="shared" si="33"/>
        <v>-</v>
      </c>
      <c r="E473" s="50">
        <v>1</v>
      </c>
      <c r="F473" s="50">
        <v>0.6</v>
      </c>
      <c r="G473" s="51">
        <v>634624</v>
      </c>
      <c r="H473" s="52">
        <v>634624</v>
      </c>
      <c r="I473" s="51">
        <f t="shared" si="34"/>
        <v>52885</v>
      </c>
    </row>
    <row r="474" spans="1:9" ht="12.75" x14ac:dyDescent="0.2">
      <c r="A474" s="45">
        <v>4</v>
      </c>
      <c r="B474" s="54" t="s">
        <v>653</v>
      </c>
      <c r="C474" s="97"/>
      <c r="D474" s="45" t="str">
        <f t="shared" si="33"/>
        <v>-</v>
      </c>
      <c r="E474" s="50">
        <v>1</v>
      </c>
      <c r="F474" s="50">
        <v>0.6</v>
      </c>
      <c r="G474" s="51">
        <v>634624</v>
      </c>
      <c r="H474" s="52">
        <v>634624</v>
      </c>
      <c r="I474" s="51">
        <f t="shared" si="34"/>
        <v>52885</v>
      </c>
    </row>
    <row r="475" spans="1:9" ht="12.75" x14ac:dyDescent="0.2">
      <c r="A475" s="45">
        <v>5</v>
      </c>
      <c r="B475" s="54" t="s">
        <v>654</v>
      </c>
      <c r="C475" s="97"/>
      <c r="D475" s="45" t="str">
        <f t="shared" si="33"/>
        <v>-</v>
      </c>
      <c r="E475" s="50">
        <v>1</v>
      </c>
      <c r="F475" s="50">
        <v>0.6</v>
      </c>
      <c r="G475" s="51">
        <v>634624</v>
      </c>
      <c r="H475" s="52">
        <v>634624</v>
      </c>
      <c r="I475" s="51">
        <f t="shared" si="34"/>
        <v>52885</v>
      </c>
    </row>
    <row r="476" spans="1:9" ht="12.75" x14ac:dyDescent="0.2">
      <c r="A476" s="45">
        <v>6</v>
      </c>
      <c r="B476" s="54" t="s">
        <v>655</v>
      </c>
      <c r="C476" s="97"/>
      <c r="D476" s="45" t="str">
        <f t="shared" si="33"/>
        <v>-</v>
      </c>
      <c r="E476" s="50">
        <v>1</v>
      </c>
      <c r="F476" s="50">
        <v>0.6</v>
      </c>
      <c r="G476" s="51">
        <v>634624</v>
      </c>
      <c r="H476" s="52">
        <v>475968</v>
      </c>
      <c r="I476" s="51">
        <f t="shared" si="34"/>
        <v>52885</v>
      </c>
    </row>
    <row r="477" spans="1:9" ht="25.5" x14ac:dyDescent="0.2">
      <c r="A477" s="45">
        <v>7</v>
      </c>
      <c r="B477" s="54" t="s">
        <v>656</v>
      </c>
      <c r="C477" s="97"/>
      <c r="D477" s="45" t="str">
        <f t="shared" si="33"/>
        <v>-</v>
      </c>
      <c r="E477" s="50">
        <v>1</v>
      </c>
      <c r="F477" s="50">
        <v>0.6</v>
      </c>
      <c r="G477" s="51">
        <v>634624</v>
      </c>
      <c r="H477" s="52">
        <v>158656</v>
      </c>
      <c r="I477" s="51">
        <f t="shared" si="34"/>
        <v>52885</v>
      </c>
    </row>
    <row r="478" spans="1:9" ht="12.75" x14ac:dyDescent="0.2">
      <c r="A478" s="45">
        <v>8</v>
      </c>
      <c r="B478" s="54" t="s">
        <v>657</v>
      </c>
      <c r="C478" s="97"/>
      <c r="D478" s="45" t="str">
        <f t="shared" si="33"/>
        <v>-</v>
      </c>
      <c r="E478" s="50">
        <v>1</v>
      </c>
      <c r="F478" s="50">
        <v>0.6</v>
      </c>
      <c r="G478" s="51">
        <v>634624</v>
      </c>
      <c r="H478" s="52">
        <v>634624</v>
      </c>
      <c r="I478" s="51">
        <f t="shared" si="34"/>
        <v>52885</v>
      </c>
    </row>
    <row r="479" spans="1:9" ht="12.75" x14ac:dyDescent="0.2">
      <c r="A479" s="45">
        <v>9</v>
      </c>
      <c r="B479" s="54" t="s">
        <v>658</v>
      </c>
      <c r="C479" s="97"/>
      <c r="D479" s="45" t="str">
        <f t="shared" si="33"/>
        <v>-</v>
      </c>
      <c r="E479" s="50">
        <v>1</v>
      </c>
      <c r="F479" s="50">
        <v>0.6</v>
      </c>
      <c r="G479" s="51">
        <v>634624</v>
      </c>
      <c r="H479" s="52">
        <v>475968</v>
      </c>
      <c r="I479" s="51">
        <f t="shared" si="34"/>
        <v>52885</v>
      </c>
    </row>
    <row r="480" spans="1:9" ht="12.75" x14ac:dyDescent="0.2">
      <c r="A480" s="45">
        <v>10</v>
      </c>
      <c r="B480" s="54" t="s">
        <v>659</v>
      </c>
      <c r="C480" s="97"/>
      <c r="D480" s="45" t="str">
        <f t="shared" si="33"/>
        <v>+</v>
      </c>
      <c r="E480" s="50">
        <v>1</v>
      </c>
      <c r="F480" s="50">
        <v>1</v>
      </c>
      <c r="G480" s="51">
        <v>1057706</v>
      </c>
      <c r="H480" s="52">
        <v>1057706</v>
      </c>
      <c r="I480" s="51">
        <f t="shared" si="34"/>
        <v>88142</v>
      </c>
    </row>
    <row r="481" spans="1:9" ht="12.75" x14ac:dyDescent="0.2">
      <c r="A481" s="45">
        <v>11</v>
      </c>
      <c r="B481" s="54" t="s">
        <v>660</v>
      </c>
      <c r="C481" s="97"/>
      <c r="D481" s="45" t="str">
        <f t="shared" si="33"/>
        <v>-</v>
      </c>
      <c r="E481" s="50">
        <v>1</v>
      </c>
      <c r="F481" s="50">
        <v>0.6</v>
      </c>
      <c r="G481" s="51">
        <v>634624</v>
      </c>
      <c r="H481" s="52">
        <v>846165</v>
      </c>
      <c r="I481" s="51">
        <f t="shared" si="34"/>
        <v>52885</v>
      </c>
    </row>
    <row r="482" spans="1:9" ht="26.25" customHeight="1" x14ac:dyDescent="0.2">
      <c r="A482" s="45">
        <v>16</v>
      </c>
      <c r="B482" s="54" t="s">
        <v>661</v>
      </c>
      <c r="C482" s="97"/>
      <c r="D482" s="45" t="str">
        <f t="shared" si="33"/>
        <v>-</v>
      </c>
      <c r="E482" s="50">
        <v>1</v>
      </c>
      <c r="F482" s="50">
        <v>0.6</v>
      </c>
      <c r="G482" s="51">
        <v>634624</v>
      </c>
      <c r="H482" s="52">
        <v>158656</v>
      </c>
      <c r="I482" s="51">
        <f t="shared" si="34"/>
        <v>52885</v>
      </c>
    </row>
    <row r="483" spans="1:9" ht="12.75" x14ac:dyDescent="0.2">
      <c r="A483" s="45">
        <v>17</v>
      </c>
      <c r="B483" s="54" t="s">
        <v>662</v>
      </c>
      <c r="C483" s="97"/>
      <c r="D483" s="45" t="str">
        <f t="shared" si="33"/>
        <v>-</v>
      </c>
      <c r="E483" s="50">
        <v>1</v>
      </c>
      <c r="F483" s="50">
        <v>0</v>
      </c>
      <c r="G483" s="51">
        <v>0</v>
      </c>
      <c r="H483" s="52">
        <v>475968</v>
      </c>
      <c r="I483" s="51">
        <f t="shared" si="34"/>
        <v>0</v>
      </c>
    </row>
    <row r="484" spans="1:9" ht="12.75" x14ac:dyDescent="0.2">
      <c r="A484" s="45">
        <v>18</v>
      </c>
      <c r="B484" s="54" t="s">
        <v>663</v>
      </c>
      <c r="C484" s="97"/>
      <c r="D484" s="45" t="str">
        <f t="shared" si="33"/>
        <v>+</v>
      </c>
      <c r="E484" s="50">
        <v>1</v>
      </c>
      <c r="F484" s="50">
        <v>1</v>
      </c>
      <c r="G484" s="51">
        <v>1057706</v>
      </c>
      <c r="H484" s="52">
        <v>951936</v>
      </c>
      <c r="I484" s="51">
        <f t="shared" si="34"/>
        <v>88142</v>
      </c>
    </row>
    <row r="485" spans="1:9" ht="12.75" x14ac:dyDescent="0.2">
      <c r="A485" s="45">
        <v>19</v>
      </c>
      <c r="B485" s="54" t="s">
        <v>664</v>
      </c>
      <c r="C485" s="97"/>
      <c r="D485" s="45" t="str">
        <f t="shared" si="33"/>
        <v>+</v>
      </c>
      <c r="E485" s="50">
        <v>1</v>
      </c>
      <c r="F485" s="50">
        <v>1</v>
      </c>
      <c r="G485" s="51">
        <v>1057706</v>
      </c>
      <c r="H485" s="52">
        <v>1366664</v>
      </c>
      <c r="I485" s="51">
        <f t="shared" si="34"/>
        <v>88142</v>
      </c>
    </row>
    <row r="486" spans="1:9" ht="12.75" x14ac:dyDescent="0.2">
      <c r="A486" s="45">
        <v>20</v>
      </c>
      <c r="B486" s="54" t="s">
        <v>665</v>
      </c>
      <c r="C486" s="97"/>
      <c r="D486" s="45" t="str">
        <f t="shared" si="33"/>
        <v>+</v>
      </c>
      <c r="E486" s="50">
        <v>1</v>
      </c>
      <c r="F486" s="50">
        <v>1</v>
      </c>
      <c r="G486" s="51">
        <v>1057706</v>
      </c>
      <c r="H486" s="52">
        <v>1260894</v>
      </c>
      <c r="I486" s="51">
        <f t="shared" si="34"/>
        <v>88142</v>
      </c>
    </row>
    <row r="487" spans="1:9" ht="12.75" x14ac:dyDescent="0.2">
      <c r="A487" s="45">
        <v>21</v>
      </c>
      <c r="B487" s="56" t="s">
        <v>666</v>
      </c>
      <c r="C487" s="97"/>
      <c r="D487" s="45"/>
      <c r="E487" s="50">
        <v>1</v>
      </c>
      <c r="F487" s="50"/>
      <c r="G487" s="51">
        <v>0</v>
      </c>
      <c r="H487" s="52">
        <v>158656</v>
      </c>
      <c r="I487" s="51">
        <f t="shared" si="34"/>
        <v>0</v>
      </c>
    </row>
    <row r="488" spans="1:9" ht="12.75" x14ac:dyDescent="0.2">
      <c r="A488" s="45">
        <v>22</v>
      </c>
      <c r="B488" s="56" t="s">
        <v>667</v>
      </c>
      <c r="C488" s="98"/>
      <c r="D488" s="45"/>
      <c r="E488" s="50">
        <v>1</v>
      </c>
      <c r="F488" s="50"/>
      <c r="G488" s="51">
        <v>0</v>
      </c>
      <c r="H488" s="52">
        <v>158656</v>
      </c>
      <c r="I488" s="51">
        <f t="shared" si="34"/>
        <v>0</v>
      </c>
    </row>
    <row r="489" spans="1:9" ht="12.75" x14ac:dyDescent="0.2">
      <c r="A489" s="45">
        <v>23</v>
      </c>
      <c r="B489" s="54" t="s">
        <v>668</v>
      </c>
      <c r="C489" s="94" t="s">
        <v>514</v>
      </c>
      <c r="D489" s="45" t="str">
        <f t="shared" si="33"/>
        <v>-</v>
      </c>
      <c r="E489" s="50">
        <v>1</v>
      </c>
      <c r="F489" s="55" t="s">
        <v>591</v>
      </c>
      <c r="G489" s="51">
        <v>837811</v>
      </c>
      <c r="H489" s="52">
        <v>1205920</v>
      </c>
      <c r="I489" s="51">
        <f t="shared" si="34"/>
        <v>69818</v>
      </c>
    </row>
    <row r="490" spans="1:9" ht="12.75" x14ac:dyDescent="0.2">
      <c r="A490" s="45">
        <v>24</v>
      </c>
      <c r="B490" s="54" t="s">
        <v>669</v>
      </c>
      <c r="C490" s="94"/>
      <c r="D490" s="45" t="str">
        <f t="shared" si="33"/>
        <v>-</v>
      </c>
      <c r="E490" s="50">
        <v>1</v>
      </c>
      <c r="F490" s="55" t="s">
        <v>591</v>
      </c>
      <c r="G490" s="51">
        <v>837811</v>
      </c>
      <c r="H490" s="52">
        <v>1466169</v>
      </c>
      <c r="I490" s="51">
        <f t="shared" si="34"/>
        <v>69818</v>
      </c>
    </row>
    <row r="491" spans="1:9" ht="12.75" x14ac:dyDescent="0.2">
      <c r="A491" s="45">
        <v>25</v>
      </c>
      <c r="B491" s="54" t="s">
        <v>670</v>
      </c>
      <c r="C491" s="94"/>
      <c r="D491" s="45" t="str">
        <f t="shared" si="33"/>
        <v>-</v>
      </c>
      <c r="E491" s="50">
        <v>1</v>
      </c>
      <c r="F491" s="55" t="s">
        <v>591</v>
      </c>
      <c r="G491" s="51">
        <v>837811</v>
      </c>
      <c r="H491" s="52">
        <v>1047264</v>
      </c>
      <c r="I491" s="51">
        <f t="shared" si="34"/>
        <v>69818</v>
      </c>
    </row>
    <row r="492" spans="1:9" ht="12.75" x14ac:dyDescent="0.2">
      <c r="A492" s="45">
        <v>26</v>
      </c>
      <c r="B492" s="54" t="s">
        <v>671</v>
      </c>
      <c r="C492" s="94"/>
      <c r="D492" s="45" t="str">
        <f t="shared" si="33"/>
        <v>+</v>
      </c>
      <c r="E492" s="50">
        <v>1</v>
      </c>
      <c r="F492" s="50">
        <v>1</v>
      </c>
      <c r="G492" s="51">
        <v>1675622</v>
      </c>
      <c r="H492" s="52">
        <v>1570896</v>
      </c>
      <c r="I492" s="51">
        <f t="shared" si="34"/>
        <v>139635</v>
      </c>
    </row>
    <row r="493" spans="1:9" ht="12.75" x14ac:dyDescent="0.2">
      <c r="A493" s="45">
        <v>27</v>
      </c>
      <c r="B493" s="54" t="s">
        <v>672</v>
      </c>
      <c r="C493" s="94"/>
      <c r="D493" s="45" t="str">
        <f t="shared" si="33"/>
        <v>-</v>
      </c>
      <c r="E493" s="50">
        <v>1</v>
      </c>
      <c r="F493" s="55" t="s">
        <v>515</v>
      </c>
      <c r="G493" s="51">
        <v>1256717</v>
      </c>
      <c r="H493" s="52">
        <v>1673882</v>
      </c>
      <c r="I493" s="51">
        <f t="shared" si="34"/>
        <v>104726</v>
      </c>
    </row>
    <row r="494" spans="1:9" ht="12.75" x14ac:dyDescent="0.2">
      <c r="A494" s="45">
        <v>28</v>
      </c>
      <c r="B494" s="54" t="s">
        <v>673</v>
      </c>
      <c r="C494" s="94"/>
      <c r="D494" s="45" t="str">
        <f t="shared" si="33"/>
        <v>-</v>
      </c>
      <c r="E494" s="50">
        <v>1</v>
      </c>
      <c r="F494" s="55" t="s">
        <v>515</v>
      </c>
      <c r="G494" s="51">
        <v>1256717</v>
      </c>
      <c r="H494" s="52">
        <v>628359</v>
      </c>
      <c r="I494" s="51">
        <f t="shared" si="34"/>
        <v>104726</v>
      </c>
    </row>
    <row r="495" spans="1:9" ht="12.75" x14ac:dyDescent="0.2">
      <c r="A495" s="45">
        <v>29</v>
      </c>
      <c r="B495" s="54" t="s">
        <v>674</v>
      </c>
      <c r="C495" s="94"/>
      <c r="D495" s="45" t="str">
        <f t="shared" si="33"/>
        <v>+</v>
      </c>
      <c r="E495" s="50">
        <v>1</v>
      </c>
      <c r="F495" s="50">
        <v>1</v>
      </c>
      <c r="G495" s="51">
        <v>1675622</v>
      </c>
      <c r="H495" s="52">
        <v>1778608</v>
      </c>
      <c r="I495" s="51">
        <f t="shared" si="34"/>
        <v>139635</v>
      </c>
    </row>
    <row r="496" spans="1:9" ht="12.75" x14ac:dyDescent="0.2">
      <c r="A496" s="45">
        <v>30</v>
      </c>
      <c r="B496" s="54" t="s">
        <v>675</v>
      </c>
      <c r="C496" s="94"/>
      <c r="D496" s="45" t="str">
        <f t="shared" si="33"/>
        <v>+</v>
      </c>
      <c r="E496" s="50">
        <v>1</v>
      </c>
      <c r="F496" s="50">
        <v>1</v>
      </c>
      <c r="G496" s="51">
        <v>1675622</v>
      </c>
      <c r="H496" s="52">
        <v>1830101</v>
      </c>
      <c r="I496" s="51">
        <f t="shared" si="34"/>
        <v>139635</v>
      </c>
    </row>
    <row r="497" spans="1:9" ht="25.5" x14ac:dyDescent="0.2">
      <c r="A497" s="45">
        <v>31</v>
      </c>
      <c r="B497" s="54" t="s">
        <v>676</v>
      </c>
      <c r="C497" s="94"/>
      <c r="D497" s="45" t="str">
        <f t="shared" si="33"/>
        <v>-</v>
      </c>
      <c r="E497" s="50">
        <v>1</v>
      </c>
      <c r="F497" s="55" t="s">
        <v>515</v>
      </c>
      <c r="G497" s="51">
        <v>1256717</v>
      </c>
      <c r="H497" s="52">
        <v>643458</v>
      </c>
      <c r="I497" s="51">
        <f t="shared" si="34"/>
        <v>104726</v>
      </c>
    </row>
    <row r="498" spans="1:9" ht="25.5" x14ac:dyDescent="0.2">
      <c r="A498" s="45">
        <v>32</v>
      </c>
      <c r="B498" s="54" t="s">
        <v>677</v>
      </c>
      <c r="C498" s="88" t="s">
        <v>383</v>
      </c>
      <c r="D498" s="45" t="str">
        <f t="shared" si="33"/>
        <v>-</v>
      </c>
      <c r="E498" s="50">
        <v>1</v>
      </c>
      <c r="F498" s="55" t="s">
        <v>678</v>
      </c>
      <c r="G498" s="51">
        <v>1317116</v>
      </c>
      <c r="H498" s="52">
        <v>1740474</v>
      </c>
      <c r="I498" s="51">
        <f t="shared" si="34"/>
        <v>109760</v>
      </c>
    </row>
    <row r="499" spans="1:9" ht="12.75" x14ac:dyDescent="0.2">
      <c r="A499" s="45">
        <v>33</v>
      </c>
      <c r="B499" s="54" t="s">
        <v>679</v>
      </c>
      <c r="C499" s="94" t="s">
        <v>680</v>
      </c>
      <c r="D499" s="45" t="str">
        <f t="shared" si="33"/>
        <v>+</v>
      </c>
      <c r="E499" s="50">
        <v>1</v>
      </c>
      <c r="F499" s="50">
        <v>1</v>
      </c>
      <c r="G499" s="51">
        <v>1881594</v>
      </c>
      <c r="H499" s="52">
        <v>470399</v>
      </c>
      <c r="I499" s="51">
        <f t="shared" si="34"/>
        <v>156800</v>
      </c>
    </row>
    <row r="500" spans="1:9" ht="12.75" x14ac:dyDescent="0.2">
      <c r="A500" s="45">
        <v>34</v>
      </c>
      <c r="B500" s="54" t="s">
        <v>681</v>
      </c>
      <c r="C500" s="94"/>
      <c r="D500" s="45" t="str">
        <f t="shared" si="33"/>
        <v>-</v>
      </c>
      <c r="E500" s="50">
        <v>1</v>
      </c>
      <c r="F500" s="55" t="s">
        <v>678</v>
      </c>
      <c r="G500" s="51">
        <v>1317116</v>
      </c>
      <c r="H500" s="52">
        <v>658558</v>
      </c>
      <c r="I500" s="51">
        <f t="shared" si="34"/>
        <v>109760</v>
      </c>
    </row>
    <row r="501" spans="1:9" ht="12.75" x14ac:dyDescent="0.2">
      <c r="A501" s="45"/>
      <c r="B501" s="46" t="s">
        <v>187</v>
      </c>
      <c r="C501" s="88"/>
      <c r="D501" s="45"/>
      <c r="E501" s="50"/>
      <c r="F501" s="50"/>
      <c r="G501" s="47">
        <f>SUM(G502:G528)</f>
        <v>18916236</v>
      </c>
      <c r="H501" s="48">
        <f>SUM(H502:H528)</f>
        <v>17303235</v>
      </c>
      <c r="I501" s="47">
        <f t="shared" ref="I501" si="37">SUM(I502:I528)</f>
        <v>1576349</v>
      </c>
    </row>
    <row r="502" spans="1:9" ht="12.75" x14ac:dyDescent="0.2">
      <c r="A502" s="45">
        <v>1</v>
      </c>
      <c r="B502" s="54" t="s">
        <v>682</v>
      </c>
      <c r="C502" s="94" t="s">
        <v>214</v>
      </c>
      <c r="D502" s="45" t="str">
        <f t="shared" si="33"/>
        <v>-</v>
      </c>
      <c r="E502" s="50">
        <v>0.5</v>
      </c>
      <c r="F502" s="50">
        <v>0.6</v>
      </c>
      <c r="G502" s="51">
        <v>317312</v>
      </c>
      <c r="H502" s="52">
        <v>79328</v>
      </c>
      <c r="I502" s="51">
        <f t="shared" si="34"/>
        <v>26443</v>
      </c>
    </row>
    <row r="503" spans="1:9" ht="12.75" x14ac:dyDescent="0.2">
      <c r="A503" s="45">
        <v>2</v>
      </c>
      <c r="B503" s="54" t="s">
        <v>683</v>
      </c>
      <c r="C503" s="94"/>
      <c r="D503" s="45" t="str">
        <f t="shared" si="33"/>
        <v>-</v>
      </c>
      <c r="E503" s="50">
        <v>0.5</v>
      </c>
      <c r="F503" s="50">
        <v>0.6</v>
      </c>
      <c r="G503" s="51">
        <v>317312</v>
      </c>
      <c r="H503" s="52">
        <v>317312</v>
      </c>
      <c r="I503" s="51">
        <f t="shared" si="34"/>
        <v>26443</v>
      </c>
    </row>
    <row r="504" spans="1:9" ht="12.75" x14ac:dyDescent="0.2">
      <c r="A504" s="45">
        <v>3</v>
      </c>
      <c r="B504" s="54" t="s">
        <v>684</v>
      </c>
      <c r="C504" s="94"/>
      <c r="D504" s="45" t="str">
        <f t="shared" si="33"/>
        <v>-</v>
      </c>
      <c r="E504" s="50">
        <v>0.5</v>
      </c>
      <c r="F504" s="50">
        <v>0.6</v>
      </c>
      <c r="G504" s="51">
        <v>317312</v>
      </c>
      <c r="H504" s="52">
        <v>158656</v>
      </c>
      <c r="I504" s="51">
        <f t="shared" si="34"/>
        <v>26443</v>
      </c>
    </row>
    <row r="505" spans="1:9" ht="12.75" x14ac:dyDescent="0.2">
      <c r="A505" s="45">
        <v>4</v>
      </c>
      <c r="B505" s="54" t="s">
        <v>685</v>
      </c>
      <c r="C505" s="94"/>
      <c r="D505" s="45" t="str">
        <f t="shared" si="33"/>
        <v>-</v>
      </c>
      <c r="E505" s="50">
        <v>0.5</v>
      </c>
      <c r="F505" s="50">
        <v>0.6</v>
      </c>
      <c r="G505" s="51">
        <v>317312</v>
      </c>
      <c r="H505" s="52">
        <v>79328</v>
      </c>
      <c r="I505" s="51">
        <f t="shared" si="34"/>
        <v>26443</v>
      </c>
    </row>
    <row r="506" spans="1:9" ht="12.75" x14ac:dyDescent="0.2">
      <c r="A506" s="45">
        <v>5</v>
      </c>
      <c r="B506" s="54" t="s">
        <v>686</v>
      </c>
      <c r="C506" s="94"/>
      <c r="D506" s="45" t="str">
        <f t="shared" si="33"/>
        <v>-</v>
      </c>
      <c r="E506" s="50">
        <v>0.5</v>
      </c>
      <c r="F506" s="50">
        <v>0.6</v>
      </c>
      <c r="G506" s="51">
        <v>317312</v>
      </c>
      <c r="H506" s="52">
        <v>237984</v>
      </c>
      <c r="I506" s="51">
        <f t="shared" si="34"/>
        <v>26443</v>
      </c>
    </row>
    <row r="507" spans="1:9" ht="12.75" x14ac:dyDescent="0.2">
      <c r="A507" s="45">
        <v>6</v>
      </c>
      <c r="B507" s="54" t="s">
        <v>687</v>
      </c>
      <c r="C507" s="94" t="s">
        <v>216</v>
      </c>
      <c r="D507" s="45" t="str">
        <f t="shared" si="33"/>
        <v>-</v>
      </c>
      <c r="E507" s="50">
        <v>1</v>
      </c>
      <c r="F507" s="50">
        <v>0.6</v>
      </c>
      <c r="G507" s="51">
        <v>634624</v>
      </c>
      <c r="H507" s="52">
        <v>158656</v>
      </c>
      <c r="I507" s="51">
        <f t="shared" si="34"/>
        <v>52885</v>
      </c>
    </row>
    <row r="508" spans="1:9" ht="12.75" x14ac:dyDescent="0.2">
      <c r="A508" s="45">
        <v>7</v>
      </c>
      <c r="B508" s="54" t="s">
        <v>688</v>
      </c>
      <c r="C508" s="94"/>
      <c r="D508" s="45" t="str">
        <f t="shared" si="33"/>
        <v>-</v>
      </c>
      <c r="E508" s="50">
        <v>1</v>
      </c>
      <c r="F508" s="50">
        <v>0.6</v>
      </c>
      <c r="G508" s="51">
        <v>634624</v>
      </c>
      <c r="H508" s="52">
        <v>634624</v>
      </c>
      <c r="I508" s="51">
        <f t="shared" si="34"/>
        <v>52885</v>
      </c>
    </row>
    <row r="509" spans="1:9" ht="12.75" x14ac:dyDescent="0.2">
      <c r="A509" s="45">
        <v>8</v>
      </c>
      <c r="B509" s="54" t="s">
        <v>689</v>
      </c>
      <c r="C509" s="94"/>
      <c r="D509" s="45" t="str">
        <f t="shared" ref="D509:D572" si="38">IF(F509=1,"+","-")</f>
        <v>-</v>
      </c>
      <c r="E509" s="50">
        <v>1</v>
      </c>
      <c r="F509" s="50">
        <v>0.6</v>
      </c>
      <c r="G509" s="51">
        <v>634624</v>
      </c>
      <c r="H509" s="52">
        <v>634624</v>
      </c>
      <c r="I509" s="51">
        <f t="shared" ref="I509:I572" si="39">G509/12</f>
        <v>52885</v>
      </c>
    </row>
    <row r="510" spans="1:9" ht="12.75" x14ac:dyDescent="0.2">
      <c r="A510" s="45">
        <v>9</v>
      </c>
      <c r="B510" s="54" t="s">
        <v>690</v>
      </c>
      <c r="C510" s="94"/>
      <c r="D510" s="45" t="str">
        <f t="shared" si="38"/>
        <v>-</v>
      </c>
      <c r="E510" s="50">
        <v>1</v>
      </c>
      <c r="F510" s="50">
        <v>0.6</v>
      </c>
      <c r="G510" s="51">
        <v>634624</v>
      </c>
      <c r="H510" s="52">
        <v>634624</v>
      </c>
      <c r="I510" s="51">
        <f t="shared" si="39"/>
        <v>52885</v>
      </c>
    </row>
    <row r="511" spans="1:9" ht="12.75" x14ac:dyDescent="0.2">
      <c r="A511" s="45">
        <v>10</v>
      </c>
      <c r="B511" s="54" t="s">
        <v>691</v>
      </c>
      <c r="C511" s="94"/>
      <c r="D511" s="45" t="str">
        <f t="shared" si="38"/>
        <v>-</v>
      </c>
      <c r="E511" s="50">
        <v>1</v>
      </c>
      <c r="F511" s="50">
        <v>0.6</v>
      </c>
      <c r="G511" s="51">
        <v>634624</v>
      </c>
      <c r="H511" s="52">
        <v>634624</v>
      </c>
      <c r="I511" s="51">
        <f t="shared" si="39"/>
        <v>52885</v>
      </c>
    </row>
    <row r="512" spans="1:9" ht="12.75" x14ac:dyDescent="0.2">
      <c r="A512" s="45">
        <v>11</v>
      </c>
      <c r="B512" s="54" t="s">
        <v>692</v>
      </c>
      <c r="C512" s="94"/>
      <c r="D512" s="45" t="str">
        <f t="shared" si="38"/>
        <v>-</v>
      </c>
      <c r="E512" s="50">
        <v>1</v>
      </c>
      <c r="F512" s="50">
        <v>0.6</v>
      </c>
      <c r="G512" s="51">
        <v>634624</v>
      </c>
      <c r="H512" s="52">
        <v>634624</v>
      </c>
      <c r="I512" s="51">
        <f t="shared" si="39"/>
        <v>52885</v>
      </c>
    </row>
    <row r="513" spans="1:9" ht="12.75" x14ac:dyDescent="0.2">
      <c r="A513" s="45">
        <v>12</v>
      </c>
      <c r="B513" s="54" t="s">
        <v>693</v>
      </c>
      <c r="C513" s="94"/>
      <c r="D513" s="45" t="str">
        <f t="shared" si="38"/>
        <v>-</v>
      </c>
      <c r="E513" s="50">
        <v>1</v>
      </c>
      <c r="F513" s="50">
        <v>0.6</v>
      </c>
      <c r="G513" s="51">
        <v>634624</v>
      </c>
      <c r="H513" s="52">
        <v>634624</v>
      </c>
      <c r="I513" s="51">
        <f t="shared" si="39"/>
        <v>52885</v>
      </c>
    </row>
    <row r="514" spans="1:9" ht="12.75" x14ac:dyDescent="0.2">
      <c r="A514" s="45">
        <v>13</v>
      </c>
      <c r="B514" s="54" t="s">
        <v>694</v>
      </c>
      <c r="C514" s="94"/>
      <c r="D514" s="45" t="str">
        <f t="shared" si="38"/>
        <v>-</v>
      </c>
      <c r="E514" s="50">
        <v>1</v>
      </c>
      <c r="F514" s="50">
        <v>0.6</v>
      </c>
      <c r="G514" s="51">
        <v>634624</v>
      </c>
      <c r="H514" s="52">
        <v>634624</v>
      </c>
      <c r="I514" s="51">
        <f t="shared" si="39"/>
        <v>52885</v>
      </c>
    </row>
    <row r="515" spans="1:9" ht="12.75" x14ac:dyDescent="0.2">
      <c r="A515" s="45">
        <v>14</v>
      </c>
      <c r="B515" s="54" t="s">
        <v>695</v>
      </c>
      <c r="C515" s="94"/>
      <c r="D515" s="45" t="str">
        <f t="shared" si="38"/>
        <v>-</v>
      </c>
      <c r="E515" s="50">
        <v>1</v>
      </c>
      <c r="F515" s="50">
        <v>0.6</v>
      </c>
      <c r="G515" s="51">
        <v>634624</v>
      </c>
      <c r="H515" s="52">
        <v>634624</v>
      </c>
      <c r="I515" s="51">
        <f t="shared" si="39"/>
        <v>52885</v>
      </c>
    </row>
    <row r="516" spans="1:9" ht="12.75" x14ac:dyDescent="0.2">
      <c r="A516" s="45">
        <v>15</v>
      </c>
      <c r="B516" s="54" t="s">
        <v>696</v>
      </c>
      <c r="C516" s="94"/>
      <c r="D516" s="45" t="str">
        <f t="shared" si="38"/>
        <v>-</v>
      </c>
      <c r="E516" s="50">
        <v>1</v>
      </c>
      <c r="F516" s="50">
        <v>0</v>
      </c>
      <c r="G516" s="51">
        <v>0</v>
      </c>
      <c r="H516" s="52">
        <v>158656</v>
      </c>
      <c r="I516" s="51">
        <f t="shared" si="39"/>
        <v>0</v>
      </c>
    </row>
    <row r="517" spans="1:9" ht="12.75" x14ac:dyDescent="0.2">
      <c r="A517" s="45">
        <v>16</v>
      </c>
      <c r="B517" s="54" t="s">
        <v>697</v>
      </c>
      <c r="C517" s="94"/>
      <c r="D517" s="45" t="str">
        <f t="shared" si="38"/>
        <v>-</v>
      </c>
      <c r="E517" s="50">
        <v>1</v>
      </c>
      <c r="F517" s="50">
        <v>0.6</v>
      </c>
      <c r="G517" s="51">
        <v>634624</v>
      </c>
      <c r="H517" s="52">
        <v>634624</v>
      </c>
      <c r="I517" s="51">
        <f t="shared" si="39"/>
        <v>52885</v>
      </c>
    </row>
    <row r="518" spans="1:9" ht="12.75" x14ac:dyDescent="0.2">
      <c r="A518" s="45">
        <v>17</v>
      </c>
      <c r="B518" s="54" t="s">
        <v>698</v>
      </c>
      <c r="C518" s="94"/>
      <c r="D518" s="45" t="str">
        <f t="shared" si="38"/>
        <v>-</v>
      </c>
      <c r="E518" s="50">
        <v>1</v>
      </c>
      <c r="F518" s="50">
        <v>0.6</v>
      </c>
      <c r="G518" s="51">
        <v>634624</v>
      </c>
      <c r="H518" s="52">
        <v>475968</v>
      </c>
      <c r="I518" s="51">
        <f t="shared" si="39"/>
        <v>52885</v>
      </c>
    </row>
    <row r="519" spans="1:9" ht="12.75" x14ac:dyDescent="0.2">
      <c r="A519" s="45">
        <v>18</v>
      </c>
      <c r="B519" s="54" t="s">
        <v>699</v>
      </c>
      <c r="C519" s="94"/>
      <c r="D519" s="45" t="str">
        <f t="shared" si="38"/>
        <v>-</v>
      </c>
      <c r="E519" s="50">
        <v>1</v>
      </c>
      <c r="F519" s="50">
        <v>0.6</v>
      </c>
      <c r="G519" s="51">
        <v>634624</v>
      </c>
      <c r="H519" s="52">
        <v>634624</v>
      </c>
      <c r="I519" s="51">
        <f t="shared" si="39"/>
        <v>52885</v>
      </c>
    </row>
    <row r="520" spans="1:9" ht="12.75" x14ac:dyDescent="0.2">
      <c r="A520" s="45">
        <v>19</v>
      </c>
      <c r="B520" s="54" t="s">
        <v>700</v>
      </c>
      <c r="C520" s="94"/>
      <c r="D520" s="45" t="str">
        <f t="shared" si="38"/>
        <v>-</v>
      </c>
      <c r="E520" s="50">
        <v>1</v>
      </c>
      <c r="F520" s="50">
        <v>0.6</v>
      </c>
      <c r="G520" s="51">
        <v>634624</v>
      </c>
      <c r="H520" s="52">
        <v>634624</v>
      </c>
      <c r="I520" s="51">
        <f t="shared" si="39"/>
        <v>52885</v>
      </c>
    </row>
    <row r="521" spans="1:9" ht="12.75" x14ac:dyDescent="0.2">
      <c r="A521" s="45">
        <v>20</v>
      </c>
      <c r="B521" s="54" t="s">
        <v>701</v>
      </c>
      <c r="C521" s="94"/>
      <c r="D521" s="45" t="str">
        <f t="shared" si="38"/>
        <v>+</v>
      </c>
      <c r="E521" s="50">
        <v>1</v>
      </c>
      <c r="F521" s="50">
        <v>1</v>
      </c>
      <c r="G521" s="51">
        <v>1057706</v>
      </c>
      <c r="H521" s="52">
        <v>1057706</v>
      </c>
      <c r="I521" s="51">
        <f t="shared" si="39"/>
        <v>88142</v>
      </c>
    </row>
    <row r="522" spans="1:9" ht="12.75" x14ac:dyDescent="0.2">
      <c r="A522" s="45">
        <v>21</v>
      </c>
      <c r="B522" s="54" t="s">
        <v>702</v>
      </c>
      <c r="C522" s="94"/>
      <c r="D522" s="45" t="str">
        <f t="shared" si="38"/>
        <v>+</v>
      </c>
      <c r="E522" s="50">
        <v>1</v>
      </c>
      <c r="F522" s="50">
        <v>1</v>
      </c>
      <c r="G522" s="51">
        <v>1057706</v>
      </c>
      <c r="H522" s="52">
        <v>1057706</v>
      </c>
      <c r="I522" s="51">
        <f t="shared" si="39"/>
        <v>88142</v>
      </c>
    </row>
    <row r="523" spans="1:9" ht="12.75" x14ac:dyDescent="0.2">
      <c r="A523" s="45">
        <v>22</v>
      </c>
      <c r="B523" s="54" t="s">
        <v>703</v>
      </c>
      <c r="C523" s="94"/>
      <c r="D523" s="45" t="str">
        <f t="shared" si="38"/>
        <v>+</v>
      </c>
      <c r="E523" s="50">
        <v>1</v>
      </c>
      <c r="F523" s="50">
        <v>1</v>
      </c>
      <c r="G523" s="51">
        <v>1057706</v>
      </c>
      <c r="H523" s="52">
        <v>951936</v>
      </c>
      <c r="I523" s="51">
        <f t="shared" si="39"/>
        <v>88142</v>
      </c>
    </row>
    <row r="524" spans="1:9" ht="12.75" x14ac:dyDescent="0.2">
      <c r="A524" s="45">
        <v>23</v>
      </c>
      <c r="B524" s="54" t="s">
        <v>704</v>
      </c>
      <c r="C524" s="94"/>
      <c r="D524" s="45" t="str">
        <f t="shared" si="38"/>
        <v>+</v>
      </c>
      <c r="E524" s="50">
        <v>1</v>
      </c>
      <c r="F524" s="50">
        <v>1</v>
      </c>
      <c r="G524" s="51">
        <v>1057706</v>
      </c>
      <c r="H524" s="52">
        <v>740395</v>
      </c>
      <c r="I524" s="51">
        <f t="shared" si="39"/>
        <v>88142</v>
      </c>
    </row>
    <row r="525" spans="1:9" ht="12.75" x14ac:dyDescent="0.2">
      <c r="A525" s="45">
        <v>24</v>
      </c>
      <c r="B525" s="54" t="s">
        <v>705</v>
      </c>
      <c r="C525" s="94"/>
      <c r="D525" s="45" t="str">
        <f t="shared" si="38"/>
        <v>+</v>
      </c>
      <c r="E525" s="50">
        <v>1</v>
      </c>
      <c r="F525" s="50">
        <v>1</v>
      </c>
      <c r="G525" s="51">
        <v>1057706</v>
      </c>
      <c r="H525" s="52">
        <v>1057706</v>
      </c>
      <c r="I525" s="51">
        <f t="shared" si="39"/>
        <v>88142</v>
      </c>
    </row>
    <row r="526" spans="1:9" ht="12.75" x14ac:dyDescent="0.2">
      <c r="A526" s="45">
        <v>25</v>
      </c>
      <c r="B526" s="54" t="s">
        <v>706</v>
      </c>
      <c r="C526" s="94"/>
      <c r="D526" s="45" t="str">
        <f t="shared" si="38"/>
        <v>+</v>
      </c>
      <c r="E526" s="50">
        <v>1</v>
      </c>
      <c r="F526" s="50">
        <v>1</v>
      </c>
      <c r="G526" s="51">
        <v>1057706</v>
      </c>
      <c r="H526" s="51">
        <v>1057706</v>
      </c>
      <c r="I526" s="51">
        <f t="shared" si="39"/>
        <v>88142</v>
      </c>
    </row>
    <row r="527" spans="1:9" ht="12.75" x14ac:dyDescent="0.2">
      <c r="A527" s="45">
        <v>26</v>
      </c>
      <c r="B527" s="54" t="s">
        <v>707</v>
      </c>
      <c r="C527" s="94"/>
      <c r="D527" s="45" t="str">
        <f t="shared" si="38"/>
        <v>+</v>
      </c>
      <c r="E527" s="50">
        <v>1</v>
      </c>
      <c r="F527" s="50">
        <v>1</v>
      </c>
      <c r="G527" s="51">
        <v>1057706</v>
      </c>
      <c r="H527" s="51">
        <v>1057706</v>
      </c>
      <c r="I527" s="51">
        <f t="shared" si="39"/>
        <v>88142</v>
      </c>
    </row>
    <row r="528" spans="1:9" ht="12.75" x14ac:dyDescent="0.2">
      <c r="A528" s="45">
        <v>27</v>
      </c>
      <c r="B528" s="54" t="s">
        <v>708</v>
      </c>
      <c r="C528" s="88" t="s">
        <v>514</v>
      </c>
      <c r="D528" s="45" t="str">
        <f t="shared" si="38"/>
        <v>+</v>
      </c>
      <c r="E528" s="50">
        <v>1</v>
      </c>
      <c r="F528" s="50">
        <v>1</v>
      </c>
      <c r="G528" s="51">
        <v>1675622</v>
      </c>
      <c r="H528" s="51">
        <v>1675622</v>
      </c>
      <c r="I528" s="51">
        <f t="shared" si="39"/>
        <v>139635</v>
      </c>
    </row>
    <row r="529" spans="1:9" ht="12.75" x14ac:dyDescent="0.2">
      <c r="A529" s="45"/>
      <c r="B529" s="46" t="s">
        <v>188</v>
      </c>
      <c r="C529" s="88"/>
      <c r="D529" s="45"/>
      <c r="E529" s="50"/>
      <c r="F529" s="50"/>
      <c r="G529" s="47">
        <f>SUM(G530:G555)</f>
        <v>15336746</v>
      </c>
      <c r="H529" s="48">
        <f t="shared" ref="H529:I529" si="40">SUM(H530:H555)</f>
        <v>15019435</v>
      </c>
      <c r="I529" s="47">
        <f t="shared" si="40"/>
        <v>1278056</v>
      </c>
    </row>
    <row r="530" spans="1:9" ht="12.75" x14ac:dyDescent="0.2">
      <c r="A530" s="45">
        <v>1</v>
      </c>
      <c r="B530" s="54" t="s">
        <v>709</v>
      </c>
      <c r="C530" s="94" t="s">
        <v>214</v>
      </c>
      <c r="D530" s="45" t="str">
        <f t="shared" si="38"/>
        <v>-</v>
      </c>
      <c r="E530" s="50">
        <v>0.5</v>
      </c>
      <c r="F530" s="50">
        <v>0.6</v>
      </c>
      <c r="G530" s="51">
        <v>317312</v>
      </c>
      <c r="H530" s="52">
        <v>317312</v>
      </c>
      <c r="I530" s="51">
        <f t="shared" si="39"/>
        <v>26443</v>
      </c>
    </row>
    <row r="531" spans="1:9" ht="12.75" x14ac:dyDescent="0.2">
      <c r="A531" s="45">
        <v>2</v>
      </c>
      <c r="B531" s="54" t="s">
        <v>710</v>
      </c>
      <c r="C531" s="94"/>
      <c r="D531" s="45" t="str">
        <f t="shared" si="38"/>
        <v>-</v>
      </c>
      <c r="E531" s="50">
        <v>0.5</v>
      </c>
      <c r="F531" s="50">
        <v>0.6</v>
      </c>
      <c r="G531" s="51">
        <v>317312</v>
      </c>
      <c r="H531" s="52">
        <v>317312</v>
      </c>
      <c r="I531" s="51">
        <f t="shared" si="39"/>
        <v>26443</v>
      </c>
    </row>
    <row r="532" spans="1:9" ht="12.75" x14ac:dyDescent="0.2">
      <c r="A532" s="45">
        <v>3</v>
      </c>
      <c r="B532" s="54" t="s">
        <v>711</v>
      </c>
      <c r="C532" s="94"/>
      <c r="D532" s="45" t="str">
        <f t="shared" si="38"/>
        <v>-</v>
      </c>
      <c r="E532" s="50">
        <v>0.5</v>
      </c>
      <c r="F532" s="50">
        <v>0.6</v>
      </c>
      <c r="G532" s="51">
        <v>317312</v>
      </c>
      <c r="H532" s="52">
        <v>317312</v>
      </c>
      <c r="I532" s="51">
        <f t="shared" si="39"/>
        <v>26443</v>
      </c>
    </row>
    <row r="533" spans="1:9" ht="12.75" x14ac:dyDescent="0.2">
      <c r="A533" s="45">
        <v>4</v>
      </c>
      <c r="B533" s="54" t="s">
        <v>712</v>
      </c>
      <c r="C533" s="94" t="s">
        <v>216</v>
      </c>
      <c r="D533" s="45" t="str">
        <f t="shared" si="38"/>
        <v>-</v>
      </c>
      <c r="E533" s="50">
        <v>1</v>
      </c>
      <c r="F533" s="50">
        <v>0.6</v>
      </c>
      <c r="G533" s="51">
        <v>634624</v>
      </c>
      <c r="H533" s="52">
        <v>634624</v>
      </c>
      <c r="I533" s="51">
        <f t="shared" si="39"/>
        <v>52885</v>
      </c>
    </row>
    <row r="534" spans="1:9" ht="12.75" x14ac:dyDescent="0.2">
      <c r="A534" s="45">
        <v>5</v>
      </c>
      <c r="B534" s="54" t="s">
        <v>713</v>
      </c>
      <c r="C534" s="94"/>
      <c r="D534" s="45" t="str">
        <f t="shared" si="38"/>
        <v>-</v>
      </c>
      <c r="E534" s="50">
        <v>1</v>
      </c>
      <c r="F534" s="50">
        <v>0.6</v>
      </c>
      <c r="G534" s="51">
        <v>634624</v>
      </c>
      <c r="H534" s="52">
        <v>634624</v>
      </c>
      <c r="I534" s="51">
        <f t="shared" si="39"/>
        <v>52885</v>
      </c>
    </row>
    <row r="535" spans="1:9" ht="12.75" x14ac:dyDescent="0.2">
      <c r="A535" s="45">
        <v>6</v>
      </c>
      <c r="B535" s="54" t="s">
        <v>714</v>
      </c>
      <c r="C535" s="94"/>
      <c r="D535" s="45" t="str">
        <f t="shared" si="38"/>
        <v>-</v>
      </c>
      <c r="E535" s="50">
        <v>1</v>
      </c>
      <c r="F535" s="50">
        <v>0.6</v>
      </c>
      <c r="G535" s="51">
        <v>634624</v>
      </c>
      <c r="H535" s="52">
        <v>634624</v>
      </c>
      <c r="I535" s="51">
        <f t="shared" si="39"/>
        <v>52885</v>
      </c>
    </row>
    <row r="536" spans="1:9" ht="12.75" x14ac:dyDescent="0.2">
      <c r="A536" s="45">
        <v>7</v>
      </c>
      <c r="B536" s="54" t="s">
        <v>715</v>
      </c>
      <c r="C536" s="94"/>
      <c r="D536" s="45" t="str">
        <f t="shared" si="38"/>
        <v>-</v>
      </c>
      <c r="E536" s="50">
        <v>1</v>
      </c>
      <c r="F536" s="50">
        <v>0.6</v>
      </c>
      <c r="G536" s="51">
        <v>634624</v>
      </c>
      <c r="H536" s="52">
        <v>475968</v>
      </c>
      <c r="I536" s="51">
        <f t="shared" si="39"/>
        <v>52885</v>
      </c>
    </row>
    <row r="537" spans="1:9" ht="12.75" x14ac:dyDescent="0.2">
      <c r="A537" s="45">
        <v>8</v>
      </c>
      <c r="B537" s="54" t="s">
        <v>716</v>
      </c>
      <c r="C537" s="94"/>
      <c r="D537" s="45" t="str">
        <f t="shared" si="38"/>
        <v>-</v>
      </c>
      <c r="E537" s="50">
        <v>1</v>
      </c>
      <c r="F537" s="50">
        <v>0.6</v>
      </c>
      <c r="G537" s="51">
        <v>634624</v>
      </c>
      <c r="H537" s="52">
        <v>475968</v>
      </c>
      <c r="I537" s="51">
        <f t="shared" si="39"/>
        <v>52885</v>
      </c>
    </row>
    <row r="538" spans="1:9" ht="12.75" x14ac:dyDescent="0.2">
      <c r="A538" s="45">
        <v>9</v>
      </c>
      <c r="B538" s="54" t="s">
        <v>717</v>
      </c>
      <c r="C538" s="94"/>
      <c r="D538" s="45" t="str">
        <f t="shared" si="38"/>
        <v>-</v>
      </c>
      <c r="E538" s="50">
        <v>1</v>
      </c>
      <c r="F538" s="50">
        <v>0.6</v>
      </c>
      <c r="G538" s="51">
        <v>634624</v>
      </c>
      <c r="H538" s="52">
        <v>634624</v>
      </c>
      <c r="I538" s="51">
        <f t="shared" si="39"/>
        <v>52885</v>
      </c>
    </row>
    <row r="539" spans="1:9" ht="12.75" x14ac:dyDescent="0.2">
      <c r="A539" s="45">
        <v>10</v>
      </c>
      <c r="B539" s="54" t="s">
        <v>718</v>
      </c>
      <c r="C539" s="94"/>
      <c r="D539" s="45" t="str">
        <f t="shared" si="38"/>
        <v>-</v>
      </c>
      <c r="E539" s="50">
        <v>1</v>
      </c>
      <c r="F539" s="50">
        <v>0.6</v>
      </c>
      <c r="G539" s="51">
        <v>634624</v>
      </c>
      <c r="H539" s="52">
        <v>634624</v>
      </c>
      <c r="I539" s="51">
        <f t="shared" si="39"/>
        <v>52885</v>
      </c>
    </row>
    <row r="540" spans="1:9" ht="12.75" x14ac:dyDescent="0.2">
      <c r="A540" s="45">
        <v>11</v>
      </c>
      <c r="B540" s="54" t="s">
        <v>719</v>
      </c>
      <c r="C540" s="94"/>
      <c r="D540" s="45" t="str">
        <f t="shared" si="38"/>
        <v>-</v>
      </c>
      <c r="E540" s="50">
        <v>1</v>
      </c>
      <c r="F540" s="50">
        <v>0.6</v>
      </c>
      <c r="G540" s="51">
        <v>634624</v>
      </c>
      <c r="H540" s="52">
        <v>475968</v>
      </c>
      <c r="I540" s="51">
        <f t="shared" si="39"/>
        <v>52885</v>
      </c>
    </row>
    <row r="541" spans="1:9" ht="12.75" x14ac:dyDescent="0.2">
      <c r="A541" s="45">
        <v>12</v>
      </c>
      <c r="B541" s="54" t="s">
        <v>720</v>
      </c>
      <c r="C541" s="94"/>
      <c r="D541" s="45" t="str">
        <f t="shared" si="38"/>
        <v>-</v>
      </c>
      <c r="E541" s="50">
        <v>1</v>
      </c>
      <c r="F541" s="50">
        <v>0.6</v>
      </c>
      <c r="G541" s="51">
        <v>634624</v>
      </c>
      <c r="H541" s="52">
        <v>634624</v>
      </c>
      <c r="I541" s="51">
        <f t="shared" si="39"/>
        <v>52885</v>
      </c>
    </row>
    <row r="542" spans="1:9" ht="12.75" x14ac:dyDescent="0.2">
      <c r="A542" s="45">
        <v>13</v>
      </c>
      <c r="B542" s="54" t="s">
        <v>721</v>
      </c>
      <c r="C542" s="94"/>
      <c r="D542" s="45" t="str">
        <f t="shared" si="38"/>
        <v>-</v>
      </c>
      <c r="E542" s="50">
        <v>1</v>
      </c>
      <c r="F542" s="50">
        <v>0.6</v>
      </c>
      <c r="G542" s="51">
        <v>634624</v>
      </c>
      <c r="H542" s="52">
        <v>634624</v>
      </c>
      <c r="I542" s="51">
        <f t="shared" si="39"/>
        <v>52885</v>
      </c>
    </row>
    <row r="543" spans="1:9" ht="12.75" x14ac:dyDescent="0.2">
      <c r="A543" s="45">
        <v>14</v>
      </c>
      <c r="B543" s="54" t="s">
        <v>722</v>
      </c>
      <c r="C543" s="94"/>
      <c r="D543" s="45" t="str">
        <f t="shared" si="38"/>
        <v>-</v>
      </c>
      <c r="E543" s="50">
        <v>1</v>
      </c>
      <c r="F543" s="50">
        <v>0.6</v>
      </c>
      <c r="G543" s="51">
        <v>634624</v>
      </c>
      <c r="H543" s="52">
        <v>634624</v>
      </c>
      <c r="I543" s="51">
        <f t="shared" si="39"/>
        <v>52885</v>
      </c>
    </row>
    <row r="544" spans="1:9" ht="12.75" x14ac:dyDescent="0.2">
      <c r="A544" s="45">
        <v>15</v>
      </c>
      <c r="B544" s="54" t="s">
        <v>723</v>
      </c>
      <c r="C544" s="94"/>
      <c r="D544" s="45" t="str">
        <f t="shared" si="38"/>
        <v>-</v>
      </c>
      <c r="E544" s="50">
        <v>1</v>
      </c>
      <c r="F544" s="50">
        <v>0.6</v>
      </c>
      <c r="G544" s="51">
        <v>634624</v>
      </c>
      <c r="H544" s="52">
        <v>634624</v>
      </c>
      <c r="I544" s="51">
        <f t="shared" si="39"/>
        <v>52885</v>
      </c>
    </row>
    <row r="545" spans="1:9" ht="12.75" x14ac:dyDescent="0.2">
      <c r="A545" s="45">
        <v>16</v>
      </c>
      <c r="B545" s="54" t="s">
        <v>724</v>
      </c>
      <c r="C545" s="94"/>
      <c r="D545" s="45" t="str">
        <f t="shared" si="38"/>
        <v>-</v>
      </c>
      <c r="E545" s="50">
        <v>1</v>
      </c>
      <c r="F545" s="50">
        <v>0</v>
      </c>
      <c r="G545" s="51">
        <v>0</v>
      </c>
      <c r="H545" s="52">
        <v>475968</v>
      </c>
      <c r="I545" s="51">
        <f t="shared" si="39"/>
        <v>0</v>
      </c>
    </row>
    <row r="546" spans="1:9" ht="12.75" x14ac:dyDescent="0.2">
      <c r="A546" s="45">
        <v>17</v>
      </c>
      <c r="B546" s="54" t="s">
        <v>725</v>
      </c>
      <c r="C546" s="94"/>
      <c r="D546" s="45" t="str">
        <f t="shared" si="38"/>
        <v>-</v>
      </c>
      <c r="E546" s="50">
        <v>1</v>
      </c>
      <c r="F546" s="50">
        <v>0.6</v>
      </c>
      <c r="G546" s="51">
        <v>634624</v>
      </c>
      <c r="H546" s="52">
        <v>634624</v>
      </c>
      <c r="I546" s="51">
        <f t="shared" si="39"/>
        <v>52885</v>
      </c>
    </row>
    <row r="547" spans="1:9" ht="12.75" x14ac:dyDescent="0.2">
      <c r="A547" s="45">
        <v>18</v>
      </c>
      <c r="B547" s="54" t="s">
        <v>726</v>
      </c>
      <c r="C547" s="94"/>
      <c r="D547" s="45" t="str">
        <f t="shared" si="38"/>
        <v>-</v>
      </c>
      <c r="E547" s="50">
        <v>1</v>
      </c>
      <c r="F547" s="50">
        <v>0.6</v>
      </c>
      <c r="G547" s="51">
        <v>634624</v>
      </c>
      <c r="H547" s="52">
        <v>634624</v>
      </c>
      <c r="I547" s="51">
        <f t="shared" si="39"/>
        <v>52885</v>
      </c>
    </row>
    <row r="548" spans="1:9" ht="12.75" x14ac:dyDescent="0.2">
      <c r="A548" s="45">
        <v>19</v>
      </c>
      <c r="B548" s="54" t="s">
        <v>727</v>
      </c>
      <c r="C548" s="94"/>
      <c r="D548" s="45" t="str">
        <f t="shared" si="38"/>
        <v>-</v>
      </c>
      <c r="E548" s="50">
        <v>1</v>
      </c>
      <c r="F548" s="50">
        <v>0.6</v>
      </c>
      <c r="G548" s="51">
        <v>634624</v>
      </c>
      <c r="H548" s="52">
        <v>634624</v>
      </c>
      <c r="I548" s="51">
        <f t="shared" si="39"/>
        <v>52885</v>
      </c>
    </row>
    <row r="549" spans="1:9" ht="12.75" x14ac:dyDescent="0.2">
      <c r="A549" s="45">
        <v>20</v>
      </c>
      <c r="B549" s="54" t="s">
        <v>728</v>
      </c>
      <c r="C549" s="94"/>
      <c r="D549" s="45" t="str">
        <f t="shared" si="38"/>
        <v>-</v>
      </c>
      <c r="E549" s="50">
        <v>1</v>
      </c>
      <c r="F549" s="50">
        <v>0.6</v>
      </c>
      <c r="G549" s="51">
        <v>634624</v>
      </c>
      <c r="H549" s="52">
        <v>634624</v>
      </c>
      <c r="I549" s="51">
        <f t="shared" si="39"/>
        <v>52885</v>
      </c>
    </row>
    <row r="550" spans="1:9" ht="12.75" x14ac:dyDescent="0.2">
      <c r="A550" s="45">
        <v>21</v>
      </c>
      <c r="B550" s="54" t="s">
        <v>729</v>
      </c>
      <c r="C550" s="94"/>
      <c r="D550" s="45" t="str">
        <f t="shared" si="38"/>
        <v>-</v>
      </c>
      <c r="E550" s="50">
        <v>1</v>
      </c>
      <c r="F550" s="50">
        <v>0.6</v>
      </c>
      <c r="G550" s="51">
        <v>634624</v>
      </c>
      <c r="H550" s="52">
        <v>634624</v>
      </c>
      <c r="I550" s="51">
        <f t="shared" si="39"/>
        <v>52885</v>
      </c>
    </row>
    <row r="551" spans="1:9" ht="12.75" x14ac:dyDescent="0.2">
      <c r="A551" s="45">
        <v>22</v>
      </c>
      <c r="B551" s="54" t="s">
        <v>730</v>
      </c>
      <c r="C551" s="94"/>
      <c r="D551" s="45" t="str">
        <f t="shared" si="38"/>
        <v>-</v>
      </c>
      <c r="E551" s="50">
        <v>1</v>
      </c>
      <c r="F551" s="50">
        <v>0.6</v>
      </c>
      <c r="G551" s="51">
        <v>634624</v>
      </c>
      <c r="H551" s="52">
        <v>634624</v>
      </c>
      <c r="I551" s="51">
        <f t="shared" si="39"/>
        <v>52885</v>
      </c>
    </row>
    <row r="552" spans="1:9" ht="12.75" x14ac:dyDescent="0.2">
      <c r="A552" s="45">
        <v>23</v>
      </c>
      <c r="B552" s="54" t="s">
        <v>731</v>
      </c>
      <c r="C552" s="94"/>
      <c r="D552" s="45" t="str">
        <f t="shared" si="38"/>
        <v>-</v>
      </c>
      <c r="E552" s="50">
        <v>1</v>
      </c>
      <c r="F552" s="50">
        <v>0.6</v>
      </c>
      <c r="G552" s="51">
        <v>634624</v>
      </c>
      <c r="H552" s="52">
        <v>634624</v>
      </c>
      <c r="I552" s="51">
        <f t="shared" si="39"/>
        <v>52885</v>
      </c>
    </row>
    <row r="553" spans="1:9" ht="12.75" x14ac:dyDescent="0.2">
      <c r="A553" s="45">
        <v>24</v>
      </c>
      <c r="B553" s="54" t="s">
        <v>732</v>
      </c>
      <c r="C553" s="94"/>
      <c r="D553" s="45" t="str">
        <f t="shared" si="38"/>
        <v>-</v>
      </c>
      <c r="E553" s="50">
        <v>1</v>
      </c>
      <c r="F553" s="50">
        <v>0.6</v>
      </c>
      <c r="G553" s="51">
        <v>634624</v>
      </c>
      <c r="H553" s="52">
        <v>634624</v>
      </c>
      <c r="I553" s="51">
        <f t="shared" si="39"/>
        <v>52885</v>
      </c>
    </row>
    <row r="554" spans="1:9" ht="12.75" x14ac:dyDescent="0.2">
      <c r="A554" s="45">
        <v>25</v>
      </c>
      <c r="B554" s="54" t="s">
        <v>733</v>
      </c>
      <c r="C554" s="94"/>
      <c r="D554" s="45" t="str">
        <f t="shared" si="38"/>
        <v>-</v>
      </c>
      <c r="E554" s="50">
        <v>1</v>
      </c>
      <c r="F554" s="50">
        <v>0.6</v>
      </c>
      <c r="G554" s="51">
        <v>634624</v>
      </c>
      <c r="H554" s="51">
        <v>634624</v>
      </c>
      <c r="I554" s="51">
        <f t="shared" si="39"/>
        <v>52885</v>
      </c>
    </row>
    <row r="555" spans="1:9" ht="12.75" x14ac:dyDescent="0.2">
      <c r="A555" s="45">
        <v>26</v>
      </c>
      <c r="B555" s="54" t="s">
        <v>734</v>
      </c>
      <c r="C555" s="94"/>
      <c r="D555" s="45" t="str">
        <f t="shared" si="38"/>
        <v>+</v>
      </c>
      <c r="E555" s="50">
        <v>1</v>
      </c>
      <c r="F555" s="50">
        <v>1</v>
      </c>
      <c r="G555" s="51">
        <v>1057706</v>
      </c>
      <c r="H555" s="52">
        <v>740395</v>
      </c>
      <c r="I555" s="51">
        <f t="shared" si="39"/>
        <v>88142</v>
      </c>
    </row>
    <row r="556" spans="1:9" ht="25.5" x14ac:dyDescent="0.2">
      <c r="A556" s="45"/>
      <c r="B556" s="46" t="s">
        <v>189</v>
      </c>
      <c r="C556" s="88"/>
      <c r="D556" s="45"/>
      <c r="E556" s="50"/>
      <c r="F556" s="50"/>
      <c r="G556" s="47">
        <f>SUM(G557:G572)</f>
        <v>10039859</v>
      </c>
      <c r="H556" s="48">
        <f t="shared" ref="H556:I556" si="41">SUM(H557:H572)</f>
        <v>10227185</v>
      </c>
      <c r="I556" s="47">
        <f t="shared" si="41"/>
        <v>836651</v>
      </c>
    </row>
    <row r="557" spans="1:9" ht="12.75" x14ac:dyDescent="0.2">
      <c r="A557" s="45">
        <v>1</v>
      </c>
      <c r="B557" s="54" t="s">
        <v>735</v>
      </c>
      <c r="C557" s="88" t="s">
        <v>214</v>
      </c>
      <c r="D557" s="45" t="str">
        <f t="shared" si="38"/>
        <v>-</v>
      </c>
      <c r="E557" s="50">
        <v>0.5</v>
      </c>
      <c r="F557" s="50">
        <v>0.6</v>
      </c>
      <c r="G557" s="51">
        <v>317312</v>
      </c>
      <c r="H557" s="52">
        <v>475968</v>
      </c>
      <c r="I557" s="51">
        <f t="shared" si="39"/>
        <v>26443</v>
      </c>
    </row>
    <row r="558" spans="1:9" ht="12.75" x14ac:dyDescent="0.2">
      <c r="A558" s="45">
        <v>2</v>
      </c>
      <c r="B558" s="54" t="s">
        <v>736</v>
      </c>
      <c r="C558" s="94" t="s">
        <v>216</v>
      </c>
      <c r="D558" s="45" t="str">
        <f t="shared" si="38"/>
        <v>-</v>
      </c>
      <c r="E558" s="50">
        <v>1</v>
      </c>
      <c r="F558" s="50">
        <v>0.6</v>
      </c>
      <c r="G558" s="51">
        <v>634624</v>
      </c>
      <c r="H558" s="52">
        <v>634624</v>
      </c>
      <c r="I558" s="51">
        <f t="shared" si="39"/>
        <v>52885</v>
      </c>
    </row>
    <row r="559" spans="1:9" ht="12.75" x14ac:dyDescent="0.2">
      <c r="A559" s="45">
        <v>3</v>
      </c>
      <c r="B559" s="54" t="s">
        <v>222</v>
      </c>
      <c r="C559" s="94"/>
      <c r="D559" s="45" t="str">
        <f t="shared" si="38"/>
        <v>-</v>
      </c>
      <c r="E559" s="50">
        <v>1</v>
      </c>
      <c r="F559" s="50">
        <v>0.6</v>
      </c>
      <c r="G559" s="51">
        <v>634624</v>
      </c>
      <c r="H559" s="52">
        <v>634624</v>
      </c>
      <c r="I559" s="51">
        <f t="shared" si="39"/>
        <v>52885</v>
      </c>
    </row>
    <row r="560" spans="1:9" ht="12.75" x14ac:dyDescent="0.2">
      <c r="A560" s="45">
        <v>4</v>
      </c>
      <c r="B560" s="54" t="s">
        <v>737</v>
      </c>
      <c r="C560" s="94"/>
      <c r="D560" s="45" t="str">
        <f t="shared" si="38"/>
        <v>-</v>
      </c>
      <c r="E560" s="50">
        <v>1</v>
      </c>
      <c r="F560" s="50">
        <v>0.6</v>
      </c>
      <c r="G560" s="51">
        <v>634624</v>
      </c>
      <c r="H560" s="52">
        <v>634624</v>
      </c>
      <c r="I560" s="51">
        <f t="shared" si="39"/>
        <v>52885</v>
      </c>
    </row>
    <row r="561" spans="1:9" ht="12.75" x14ac:dyDescent="0.2">
      <c r="A561" s="45">
        <v>5</v>
      </c>
      <c r="B561" s="54" t="s">
        <v>738</v>
      </c>
      <c r="C561" s="94"/>
      <c r="D561" s="45" t="str">
        <f t="shared" si="38"/>
        <v>-</v>
      </c>
      <c r="E561" s="50">
        <v>1</v>
      </c>
      <c r="F561" s="50">
        <v>0.6</v>
      </c>
      <c r="G561" s="51">
        <v>634624</v>
      </c>
      <c r="H561" s="52">
        <v>634624</v>
      </c>
      <c r="I561" s="51">
        <f t="shared" si="39"/>
        <v>52885</v>
      </c>
    </row>
    <row r="562" spans="1:9" ht="12.75" x14ac:dyDescent="0.2">
      <c r="A562" s="45">
        <v>6</v>
      </c>
      <c r="B562" s="54" t="s">
        <v>739</v>
      </c>
      <c r="C562" s="94"/>
      <c r="D562" s="45" t="str">
        <f t="shared" si="38"/>
        <v>-</v>
      </c>
      <c r="E562" s="50">
        <v>1</v>
      </c>
      <c r="F562" s="50">
        <v>0.6</v>
      </c>
      <c r="G562" s="51">
        <v>634624</v>
      </c>
      <c r="H562" s="52">
        <v>634624</v>
      </c>
      <c r="I562" s="51">
        <f t="shared" si="39"/>
        <v>52885</v>
      </c>
    </row>
    <row r="563" spans="1:9" ht="12.75" x14ac:dyDescent="0.2">
      <c r="A563" s="45">
        <v>7</v>
      </c>
      <c r="B563" s="54" t="s">
        <v>740</v>
      </c>
      <c r="C563" s="94"/>
      <c r="D563" s="45" t="str">
        <f t="shared" si="38"/>
        <v>-</v>
      </c>
      <c r="E563" s="50">
        <v>1</v>
      </c>
      <c r="F563" s="50">
        <v>0.6</v>
      </c>
      <c r="G563" s="51">
        <v>634624</v>
      </c>
      <c r="H563" s="52">
        <v>555296</v>
      </c>
      <c r="I563" s="51">
        <f t="shared" si="39"/>
        <v>52885</v>
      </c>
    </row>
    <row r="564" spans="1:9" ht="12.75" x14ac:dyDescent="0.2">
      <c r="A564" s="45">
        <v>8</v>
      </c>
      <c r="B564" s="54" t="s">
        <v>741</v>
      </c>
      <c r="C564" s="94"/>
      <c r="D564" s="45" t="str">
        <f t="shared" si="38"/>
        <v>-</v>
      </c>
      <c r="E564" s="50">
        <v>1</v>
      </c>
      <c r="F564" s="50">
        <v>0.6</v>
      </c>
      <c r="G564" s="51">
        <v>634624</v>
      </c>
      <c r="H564" s="52">
        <v>634624</v>
      </c>
      <c r="I564" s="51">
        <f t="shared" si="39"/>
        <v>52885</v>
      </c>
    </row>
    <row r="565" spans="1:9" ht="12.75" x14ac:dyDescent="0.2">
      <c r="A565" s="45">
        <v>9</v>
      </c>
      <c r="B565" s="54" t="s">
        <v>742</v>
      </c>
      <c r="C565" s="94"/>
      <c r="D565" s="45" t="str">
        <f t="shared" si="38"/>
        <v>-</v>
      </c>
      <c r="E565" s="50">
        <v>1</v>
      </c>
      <c r="F565" s="50">
        <v>0.6</v>
      </c>
      <c r="G565" s="51">
        <v>634624</v>
      </c>
      <c r="H565" s="52">
        <v>634624</v>
      </c>
      <c r="I565" s="51">
        <f t="shared" si="39"/>
        <v>52885</v>
      </c>
    </row>
    <row r="566" spans="1:9" ht="12.75" x14ac:dyDescent="0.2">
      <c r="A566" s="45">
        <v>10</v>
      </c>
      <c r="B566" s="54" t="s">
        <v>743</v>
      </c>
      <c r="C566" s="94"/>
      <c r="D566" s="45" t="str">
        <f t="shared" si="38"/>
        <v>-</v>
      </c>
      <c r="E566" s="50">
        <v>1</v>
      </c>
      <c r="F566" s="50">
        <v>0.6</v>
      </c>
      <c r="G566" s="51">
        <v>634624</v>
      </c>
      <c r="H566" s="52">
        <v>634624</v>
      </c>
      <c r="I566" s="51">
        <f t="shared" si="39"/>
        <v>52885</v>
      </c>
    </row>
    <row r="567" spans="1:9" ht="12.75" x14ac:dyDescent="0.2">
      <c r="A567" s="45">
        <v>11</v>
      </c>
      <c r="B567" s="54" t="s">
        <v>744</v>
      </c>
      <c r="C567" s="94"/>
      <c r="D567" s="45" t="str">
        <f t="shared" si="38"/>
        <v>-</v>
      </c>
      <c r="E567" s="50">
        <v>1</v>
      </c>
      <c r="F567" s="50">
        <v>0.6</v>
      </c>
      <c r="G567" s="51">
        <v>634624</v>
      </c>
      <c r="H567" s="52">
        <v>634624</v>
      </c>
      <c r="I567" s="51">
        <f t="shared" si="39"/>
        <v>52885</v>
      </c>
    </row>
    <row r="568" spans="1:9" ht="12.75" x14ac:dyDescent="0.2">
      <c r="A568" s="45">
        <v>12</v>
      </c>
      <c r="B568" s="54" t="s">
        <v>371</v>
      </c>
      <c r="C568" s="94"/>
      <c r="D568" s="45" t="str">
        <f t="shared" si="38"/>
        <v>-</v>
      </c>
      <c r="E568" s="50">
        <v>1</v>
      </c>
      <c r="F568" s="50">
        <v>0.6</v>
      </c>
      <c r="G568" s="51">
        <v>634624</v>
      </c>
      <c r="H568" s="52">
        <v>634624</v>
      </c>
      <c r="I568" s="51">
        <f t="shared" si="39"/>
        <v>52885</v>
      </c>
    </row>
    <row r="569" spans="1:9" ht="12.75" x14ac:dyDescent="0.2">
      <c r="A569" s="45">
        <v>13</v>
      </c>
      <c r="B569" s="54" t="s">
        <v>745</v>
      </c>
      <c r="C569" s="94"/>
      <c r="D569" s="45" t="str">
        <f t="shared" si="38"/>
        <v>-</v>
      </c>
      <c r="E569" s="50">
        <v>1</v>
      </c>
      <c r="F569" s="50">
        <v>0.6</v>
      </c>
      <c r="G569" s="51">
        <v>634624</v>
      </c>
      <c r="H569" s="52">
        <v>634624</v>
      </c>
      <c r="I569" s="51">
        <f t="shared" si="39"/>
        <v>52885</v>
      </c>
    </row>
    <row r="570" spans="1:9" ht="12.75" x14ac:dyDescent="0.2">
      <c r="A570" s="45">
        <v>14</v>
      </c>
      <c r="B570" s="54" t="s">
        <v>746</v>
      </c>
      <c r="C570" s="94"/>
      <c r="D570" s="45" t="str">
        <f t="shared" si="38"/>
        <v>-</v>
      </c>
      <c r="E570" s="50">
        <v>1</v>
      </c>
      <c r="F570" s="50">
        <v>0.6</v>
      </c>
      <c r="G570" s="51">
        <v>634624</v>
      </c>
      <c r="H570" s="52">
        <v>634624</v>
      </c>
      <c r="I570" s="51">
        <f t="shared" si="39"/>
        <v>52885</v>
      </c>
    </row>
    <row r="571" spans="1:9" ht="12.75" x14ac:dyDescent="0.2">
      <c r="A571" s="45">
        <v>15</v>
      </c>
      <c r="B571" s="54" t="s">
        <v>747</v>
      </c>
      <c r="C571" s="94"/>
      <c r="D571" s="45" t="str">
        <f t="shared" si="38"/>
        <v>-</v>
      </c>
      <c r="E571" s="50">
        <v>1</v>
      </c>
      <c r="F571" s="50">
        <v>0.6</v>
      </c>
      <c r="G571" s="51">
        <v>634624</v>
      </c>
      <c r="H571" s="52">
        <v>740395</v>
      </c>
      <c r="I571" s="51">
        <f t="shared" si="39"/>
        <v>52885</v>
      </c>
    </row>
    <row r="572" spans="1:9" ht="12.75" x14ac:dyDescent="0.2">
      <c r="A572" s="45">
        <v>16</v>
      </c>
      <c r="B572" s="54" t="s">
        <v>748</v>
      </c>
      <c r="C572" s="88" t="s">
        <v>514</v>
      </c>
      <c r="D572" s="45" t="str">
        <f t="shared" si="38"/>
        <v>-</v>
      </c>
      <c r="E572" s="50">
        <v>1</v>
      </c>
      <c r="F572" s="50" t="s">
        <v>591</v>
      </c>
      <c r="G572" s="51">
        <v>837811</v>
      </c>
      <c r="H572" s="52">
        <v>840038</v>
      </c>
      <c r="I572" s="51">
        <f t="shared" si="39"/>
        <v>69818</v>
      </c>
    </row>
    <row r="573" spans="1:9" ht="12.75" x14ac:dyDescent="0.2">
      <c r="A573" s="45"/>
      <c r="B573" s="46" t="s">
        <v>190</v>
      </c>
      <c r="C573" s="88"/>
      <c r="D573" s="45"/>
      <c r="E573" s="50"/>
      <c r="F573" s="50"/>
      <c r="G573" s="47">
        <f>SUM(G574:G586)</f>
        <v>6663552</v>
      </c>
      <c r="H573" s="48">
        <f t="shared" ref="H573:I573" si="42">SUM(H574:H586)</f>
        <v>8849937</v>
      </c>
      <c r="I573" s="47">
        <f t="shared" si="42"/>
        <v>555293</v>
      </c>
    </row>
    <row r="574" spans="1:9" ht="12.75" x14ac:dyDescent="0.2">
      <c r="A574" s="45">
        <v>1</v>
      </c>
      <c r="B574" s="54" t="s">
        <v>749</v>
      </c>
      <c r="C574" s="94" t="s">
        <v>214</v>
      </c>
      <c r="D574" s="45" t="str">
        <f t="shared" ref="D574:D631" si="43">IF(F574=1,"+","-")</f>
        <v>-</v>
      </c>
      <c r="E574" s="50">
        <v>0.5</v>
      </c>
      <c r="F574" s="50">
        <v>0</v>
      </c>
      <c r="G574" s="51">
        <v>0</v>
      </c>
      <c r="H574" s="52">
        <v>396640</v>
      </c>
      <c r="I574" s="51">
        <f t="shared" ref="I574:I631" si="44">G574/12</f>
        <v>0</v>
      </c>
    </row>
    <row r="575" spans="1:9" ht="12.75" x14ac:dyDescent="0.2">
      <c r="A575" s="45">
        <v>2</v>
      </c>
      <c r="B575" s="54" t="s">
        <v>750</v>
      </c>
      <c r="C575" s="94"/>
      <c r="D575" s="45" t="str">
        <f t="shared" si="43"/>
        <v>-</v>
      </c>
      <c r="E575" s="50">
        <v>0.5</v>
      </c>
      <c r="F575" s="50">
        <v>0.6</v>
      </c>
      <c r="G575" s="51">
        <v>317312</v>
      </c>
      <c r="H575" s="52">
        <v>475968</v>
      </c>
      <c r="I575" s="51">
        <f t="shared" si="44"/>
        <v>26443</v>
      </c>
    </row>
    <row r="576" spans="1:9" ht="12.75" x14ac:dyDescent="0.2">
      <c r="A576" s="45">
        <v>3</v>
      </c>
      <c r="B576" s="54" t="s">
        <v>751</v>
      </c>
      <c r="C576" s="94" t="s">
        <v>216</v>
      </c>
      <c r="D576" s="45" t="str">
        <f t="shared" si="43"/>
        <v>-</v>
      </c>
      <c r="E576" s="50">
        <v>1</v>
      </c>
      <c r="F576" s="50">
        <v>0.6</v>
      </c>
      <c r="G576" s="51">
        <v>634624</v>
      </c>
      <c r="H576" s="52">
        <v>634624</v>
      </c>
      <c r="I576" s="51">
        <f t="shared" si="44"/>
        <v>52885</v>
      </c>
    </row>
    <row r="577" spans="1:9" ht="12.75" x14ac:dyDescent="0.2">
      <c r="A577" s="45">
        <v>4</v>
      </c>
      <c r="B577" s="54" t="s">
        <v>752</v>
      </c>
      <c r="C577" s="94"/>
      <c r="D577" s="45" t="str">
        <f t="shared" si="43"/>
        <v>-</v>
      </c>
      <c r="E577" s="50">
        <v>1</v>
      </c>
      <c r="F577" s="50">
        <v>0.6</v>
      </c>
      <c r="G577" s="51">
        <v>634624</v>
      </c>
      <c r="H577" s="52">
        <v>634624</v>
      </c>
      <c r="I577" s="51">
        <f t="shared" si="44"/>
        <v>52885</v>
      </c>
    </row>
    <row r="578" spans="1:9" ht="12.75" x14ac:dyDescent="0.2">
      <c r="A578" s="45">
        <v>5</v>
      </c>
      <c r="B578" s="54" t="s">
        <v>642</v>
      </c>
      <c r="C578" s="94"/>
      <c r="D578" s="45" t="str">
        <f t="shared" si="43"/>
        <v>-</v>
      </c>
      <c r="E578" s="50">
        <v>1</v>
      </c>
      <c r="F578" s="50">
        <v>0</v>
      </c>
      <c r="G578" s="51">
        <v>0</v>
      </c>
      <c r="H578" s="52">
        <v>158656</v>
      </c>
      <c r="I578" s="51">
        <f t="shared" si="44"/>
        <v>0</v>
      </c>
    </row>
    <row r="579" spans="1:9" ht="12.75" x14ac:dyDescent="0.2">
      <c r="A579" s="45">
        <v>6</v>
      </c>
      <c r="B579" s="54" t="s">
        <v>364</v>
      </c>
      <c r="C579" s="94"/>
      <c r="D579" s="45" t="str">
        <f t="shared" si="43"/>
        <v>-</v>
      </c>
      <c r="E579" s="50">
        <v>1</v>
      </c>
      <c r="F579" s="50">
        <v>0.6</v>
      </c>
      <c r="G579" s="51">
        <v>634624</v>
      </c>
      <c r="H579" s="52">
        <v>634624</v>
      </c>
      <c r="I579" s="51">
        <f t="shared" si="44"/>
        <v>52885</v>
      </c>
    </row>
    <row r="580" spans="1:9" ht="12.75" x14ac:dyDescent="0.2">
      <c r="A580" s="45">
        <v>7</v>
      </c>
      <c r="B580" s="54" t="s">
        <v>753</v>
      </c>
      <c r="C580" s="94"/>
      <c r="D580" s="45" t="str">
        <f t="shared" si="43"/>
        <v>-</v>
      </c>
      <c r="E580" s="50">
        <v>1</v>
      </c>
      <c r="F580" s="50">
        <v>0.6</v>
      </c>
      <c r="G580" s="51">
        <v>634624</v>
      </c>
      <c r="H580" s="52">
        <v>317312</v>
      </c>
      <c r="I580" s="51">
        <f t="shared" si="44"/>
        <v>52885</v>
      </c>
    </row>
    <row r="581" spans="1:9" ht="12.75" x14ac:dyDescent="0.2">
      <c r="A581" s="45">
        <v>8</v>
      </c>
      <c r="B581" s="54" t="s">
        <v>754</v>
      </c>
      <c r="C581" s="94"/>
      <c r="D581" s="45" t="str">
        <f t="shared" si="43"/>
        <v>-</v>
      </c>
      <c r="E581" s="50">
        <v>1</v>
      </c>
      <c r="F581" s="50">
        <v>0.6</v>
      </c>
      <c r="G581" s="51">
        <v>634624</v>
      </c>
      <c r="H581" s="52">
        <v>634624</v>
      </c>
      <c r="I581" s="51">
        <f t="shared" si="44"/>
        <v>52885</v>
      </c>
    </row>
    <row r="582" spans="1:9" ht="12.75" x14ac:dyDescent="0.2">
      <c r="A582" s="45">
        <v>9</v>
      </c>
      <c r="B582" s="54" t="s">
        <v>646</v>
      </c>
      <c r="C582" s="94"/>
      <c r="D582" s="45" t="str">
        <f t="shared" si="43"/>
        <v>-</v>
      </c>
      <c r="E582" s="50">
        <v>1</v>
      </c>
      <c r="F582" s="50">
        <v>0.6</v>
      </c>
      <c r="G582" s="51">
        <v>634624</v>
      </c>
      <c r="H582" s="52">
        <v>846165</v>
      </c>
      <c r="I582" s="51">
        <f t="shared" si="44"/>
        <v>52885</v>
      </c>
    </row>
    <row r="583" spans="1:9" ht="12.75" x14ac:dyDescent="0.2">
      <c r="A583" s="45">
        <v>10</v>
      </c>
      <c r="B583" s="54" t="s">
        <v>755</v>
      </c>
      <c r="C583" s="94"/>
      <c r="D583" s="45" t="str">
        <f t="shared" si="43"/>
        <v>-</v>
      </c>
      <c r="E583" s="50">
        <v>1</v>
      </c>
      <c r="F583" s="50">
        <v>0.6</v>
      </c>
      <c r="G583" s="51">
        <v>634624</v>
      </c>
      <c r="H583" s="52">
        <v>951935</v>
      </c>
      <c r="I583" s="51">
        <f t="shared" si="44"/>
        <v>52885</v>
      </c>
    </row>
    <row r="584" spans="1:9" ht="13.5" customHeight="1" x14ac:dyDescent="0.2">
      <c r="A584" s="45">
        <v>11</v>
      </c>
      <c r="B584" s="54" t="s">
        <v>756</v>
      </c>
      <c r="C584" s="94"/>
      <c r="D584" s="45" t="str">
        <f t="shared" si="43"/>
        <v>-</v>
      </c>
      <c r="E584" s="50">
        <v>1</v>
      </c>
      <c r="F584" s="50">
        <v>0.6</v>
      </c>
      <c r="G584" s="51">
        <v>634624</v>
      </c>
      <c r="H584" s="52">
        <v>951935</v>
      </c>
      <c r="I584" s="51">
        <f t="shared" si="44"/>
        <v>52885</v>
      </c>
    </row>
    <row r="585" spans="1:9" ht="12.75" x14ac:dyDescent="0.2">
      <c r="A585" s="45">
        <v>12</v>
      </c>
      <c r="B585" s="54" t="s">
        <v>757</v>
      </c>
      <c r="C585" s="94"/>
      <c r="D585" s="45" t="str">
        <f t="shared" si="43"/>
        <v>-</v>
      </c>
      <c r="E585" s="50">
        <v>1</v>
      </c>
      <c r="F585" s="50">
        <v>0.6</v>
      </c>
      <c r="G585" s="51">
        <v>634624</v>
      </c>
      <c r="H585" s="52">
        <v>951936</v>
      </c>
      <c r="I585" s="51">
        <f t="shared" si="44"/>
        <v>52885</v>
      </c>
    </row>
    <row r="586" spans="1:9" ht="12.75" x14ac:dyDescent="0.2">
      <c r="A586" s="45">
        <v>13</v>
      </c>
      <c r="B586" s="54" t="s">
        <v>758</v>
      </c>
      <c r="C586" s="94"/>
      <c r="D586" s="45" t="str">
        <f t="shared" si="43"/>
        <v>-</v>
      </c>
      <c r="E586" s="50">
        <v>1</v>
      </c>
      <c r="F586" s="50">
        <v>0.6</v>
      </c>
      <c r="G586" s="51">
        <v>634624</v>
      </c>
      <c r="H586" s="52">
        <v>1260894</v>
      </c>
      <c r="I586" s="51">
        <f t="shared" si="44"/>
        <v>52885</v>
      </c>
    </row>
    <row r="587" spans="1:9" ht="12.75" x14ac:dyDescent="0.2">
      <c r="A587" s="45"/>
      <c r="B587" s="46" t="s">
        <v>191</v>
      </c>
      <c r="C587" s="88"/>
      <c r="D587" s="45"/>
      <c r="E587" s="50"/>
      <c r="F587" s="50"/>
      <c r="G587" s="47">
        <f>SUM(G588:G626)</f>
        <v>24750332</v>
      </c>
      <c r="H587" s="48">
        <f t="shared" ref="H587:I587" si="45">SUM(H588:H626)</f>
        <v>26807637</v>
      </c>
      <c r="I587" s="47">
        <f t="shared" si="45"/>
        <v>2062518</v>
      </c>
    </row>
    <row r="588" spans="1:9" ht="12.75" x14ac:dyDescent="0.2">
      <c r="A588" s="45">
        <v>1</v>
      </c>
      <c r="B588" s="54" t="s">
        <v>759</v>
      </c>
      <c r="C588" s="94" t="s">
        <v>214</v>
      </c>
      <c r="D588" s="45" t="str">
        <f t="shared" si="43"/>
        <v>-</v>
      </c>
      <c r="E588" s="50">
        <v>0.5</v>
      </c>
      <c r="F588" s="50">
        <v>0.6</v>
      </c>
      <c r="G588" s="51">
        <v>317312</v>
      </c>
      <c r="H588" s="52">
        <v>475968</v>
      </c>
      <c r="I588" s="51">
        <f t="shared" si="44"/>
        <v>26443</v>
      </c>
    </row>
    <row r="589" spans="1:9" ht="12.75" x14ac:dyDescent="0.2">
      <c r="A589" s="45">
        <v>2</v>
      </c>
      <c r="B589" s="54" t="s">
        <v>760</v>
      </c>
      <c r="C589" s="94"/>
      <c r="D589" s="45" t="str">
        <f t="shared" si="43"/>
        <v>-</v>
      </c>
      <c r="E589" s="50">
        <v>0.5</v>
      </c>
      <c r="F589" s="50">
        <v>0.6</v>
      </c>
      <c r="G589" s="51">
        <v>317312</v>
      </c>
      <c r="H589" s="52">
        <v>317312</v>
      </c>
      <c r="I589" s="51">
        <f t="shared" si="44"/>
        <v>26443</v>
      </c>
    </row>
    <row r="590" spans="1:9" ht="12.75" x14ac:dyDescent="0.2">
      <c r="A590" s="45">
        <v>3</v>
      </c>
      <c r="B590" s="54" t="s">
        <v>761</v>
      </c>
      <c r="C590" s="94" t="s">
        <v>216</v>
      </c>
      <c r="D590" s="45" t="str">
        <f t="shared" si="43"/>
        <v>-</v>
      </c>
      <c r="E590" s="50">
        <v>1</v>
      </c>
      <c r="F590" s="50">
        <v>0.6</v>
      </c>
      <c r="G590" s="51">
        <v>634624</v>
      </c>
      <c r="H590" s="52">
        <v>634624</v>
      </c>
      <c r="I590" s="51">
        <f t="shared" si="44"/>
        <v>52885</v>
      </c>
    </row>
    <row r="591" spans="1:9" ht="25.5" x14ac:dyDescent="0.2">
      <c r="A591" s="45">
        <v>4</v>
      </c>
      <c r="B591" s="54" t="s">
        <v>762</v>
      </c>
      <c r="C591" s="94"/>
      <c r="D591" s="45" t="str">
        <f t="shared" si="43"/>
        <v>-</v>
      </c>
      <c r="E591" s="50">
        <v>1</v>
      </c>
      <c r="F591" s="50">
        <v>0.6</v>
      </c>
      <c r="G591" s="51">
        <v>634624</v>
      </c>
      <c r="H591" s="52">
        <v>634624</v>
      </c>
      <c r="I591" s="51">
        <f t="shared" si="44"/>
        <v>52885</v>
      </c>
    </row>
    <row r="592" spans="1:9" ht="12.75" x14ac:dyDescent="0.2">
      <c r="A592" s="45">
        <v>5</v>
      </c>
      <c r="B592" s="54" t="s">
        <v>393</v>
      </c>
      <c r="C592" s="94"/>
      <c r="D592" s="45" t="str">
        <f t="shared" si="43"/>
        <v>-</v>
      </c>
      <c r="E592" s="50">
        <v>1</v>
      </c>
      <c r="F592" s="50">
        <v>0.6</v>
      </c>
      <c r="G592" s="51">
        <v>634624</v>
      </c>
      <c r="H592" s="52">
        <v>634624</v>
      </c>
      <c r="I592" s="51">
        <f t="shared" si="44"/>
        <v>52885</v>
      </c>
    </row>
    <row r="593" spans="1:9" ht="12.75" x14ac:dyDescent="0.2">
      <c r="A593" s="45">
        <v>6</v>
      </c>
      <c r="B593" s="54" t="s">
        <v>375</v>
      </c>
      <c r="C593" s="94"/>
      <c r="D593" s="45" t="str">
        <f t="shared" si="43"/>
        <v>-</v>
      </c>
      <c r="E593" s="50">
        <v>1</v>
      </c>
      <c r="F593" s="50">
        <v>0.6</v>
      </c>
      <c r="G593" s="51">
        <v>634624</v>
      </c>
      <c r="H593" s="52">
        <v>634624</v>
      </c>
      <c r="I593" s="51">
        <f t="shared" si="44"/>
        <v>52885</v>
      </c>
    </row>
    <row r="594" spans="1:9" ht="12.75" x14ac:dyDescent="0.2">
      <c r="A594" s="45">
        <v>7</v>
      </c>
      <c r="B594" s="54" t="s">
        <v>763</v>
      </c>
      <c r="C594" s="94"/>
      <c r="D594" s="45" t="str">
        <f t="shared" si="43"/>
        <v>-</v>
      </c>
      <c r="E594" s="50">
        <v>1</v>
      </c>
      <c r="F594" s="50">
        <v>0.6</v>
      </c>
      <c r="G594" s="51">
        <v>634624</v>
      </c>
      <c r="H594" s="52">
        <v>634624</v>
      </c>
      <c r="I594" s="51">
        <f t="shared" si="44"/>
        <v>52885</v>
      </c>
    </row>
    <row r="595" spans="1:9" ht="12.75" x14ac:dyDescent="0.2">
      <c r="A595" s="45">
        <v>8</v>
      </c>
      <c r="B595" s="54" t="s">
        <v>764</v>
      </c>
      <c r="C595" s="94"/>
      <c r="D595" s="45" t="str">
        <f t="shared" si="43"/>
        <v>-</v>
      </c>
      <c r="E595" s="50">
        <v>1</v>
      </c>
      <c r="F595" s="50">
        <v>0.6</v>
      </c>
      <c r="G595" s="51">
        <v>634624</v>
      </c>
      <c r="H595" s="52">
        <v>634624</v>
      </c>
      <c r="I595" s="51">
        <f t="shared" si="44"/>
        <v>52885</v>
      </c>
    </row>
    <row r="596" spans="1:9" ht="12.75" x14ac:dyDescent="0.2">
      <c r="A596" s="45">
        <v>9</v>
      </c>
      <c r="B596" s="54" t="s">
        <v>765</v>
      </c>
      <c r="C596" s="94"/>
      <c r="D596" s="45" t="str">
        <f t="shared" si="43"/>
        <v>-</v>
      </c>
      <c r="E596" s="50">
        <v>1</v>
      </c>
      <c r="F596" s="50">
        <v>0.6</v>
      </c>
      <c r="G596" s="51">
        <v>634624</v>
      </c>
      <c r="H596" s="52">
        <v>634624</v>
      </c>
      <c r="I596" s="51">
        <f t="shared" si="44"/>
        <v>52885</v>
      </c>
    </row>
    <row r="597" spans="1:9" ht="12.75" x14ac:dyDescent="0.2">
      <c r="A597" s="45">
        <v>10</v>
      </c>
      <c r="B597" s="54" t="s">
        <v>300</v>
      </c>
      <c r="C597" s="94"/>
      <c r="D597" s="45" t="str">
        <f t="shared" si="43"/>
        <v>-</v>
      </c>
      <c r="E597" s="50">
        <v>1</v>
      </c>
      <c r="F597" s="50">
        <v>0.6</v>
      </c>
      <c r="G597" s="51">
        <v>634624</v>
      </c>
      <c r="H597" s="52">
        <v>634624</v>
      </c>
      <c r="I597" s="51">
        <f t="shared" si="44"/>
        <v>52885</v>
      </c>
    </row>
    <row r="598" spans="1:9" ht="12.75" x14ac:dyDescent="0.2">
      <c r="A598" s="45">
        <v>11</v>
      </c>
      <c r="B598" s="54" t="s">
        <v>766</v>
      </c>
      <c r="C598" s="94"/>
      <c r="D598" s="45" t="str">
        <f t="shared" si="43"/>
        <v>-</v>
      </c>
      <c r="E598" s="50">
        <v>1</v>
      </c>
      <c r="F598" s="50">
        <v>0.6</v>
      </c>
      <c r="G598" s="51">
        <v>634624</v>
      </c>
      <c r="H598" s="52">
        <v>634624</v>
      </c>
      <c r="I598" s="51">
        <f t="shared" si="44"/>
        <v>52885</v>
      </c>
    </row>
    <row r="599" spans="1:9" ht="12.75" x14ac:dyDescent="0.2">
      <c r="A599" s="45">
        <v>12</v>
      </c>
      <c r="B599" s="54" t="s">
        <v>767</v>
      </c>
      <c r="C599" s="94"/>
      <c r="D599" s="45" t="str">
        <f t="shared" si="43"/>
        <v>-</v>
      </c>
      <c r="E599" s="50">
        <v>1</v>
      </c>
      <c r="F599" s="50">
        <v>0.6</v>
      </c>
      <c r="G599" s="51">
        <v>634624</v>
      </c>
      <c r="H599" s="52">
        <v>634624</v>
      </c>
      <c r="I599" s="51">
        <f t="shared" si="44"/>
        <v>52885</v>
      </c>
    </row>
    <row r="600" spans="1:9" ht="12.75" x14ac:dyDescent="0.2">
      <c r="A600" s="45">
        <v>13</v>
      </c>
      <c r="B600" s="54" t="s">
        <v>768</v>
      </c>
      <c r="C600" s="94"/>
      <c r="D600" s="45" t="str">
        <f t="shared" si="43"/>
        <v>-</v>
      </c>
      <c r="E600" s="50">
        <v>1</v>
      </c>
      <c r="F600" s="50">
        <v>0</v>
      </c>
      <c r="G600" s="51">
        <v>0</v>
      </c>
      <c r="H600" s="52">
        <v>475968</v>
      </c>
      <c r="I600" s="51">
        <f t="shared" si="44"/>
        <v>0</v>
      </c>
    </row>
    <row r="601" spans="1:9" ht="12.75" x14ac:dyDescent="0.2">
      <c r="A601" s="45">
        <v>14</v>
      </c>
      <c r="B601" s="54" t="s">
        <v>769</v>
      </c>
      <c r="C601" s="94"/>
      <c r="D601" s="45" t="str">
        <f t="shared" si="43"/>
        <v>-</v>
      </c>
      <c r="E601" s="50">
        <v>1</v>
      </c>
      <c r="F601" s="50">
        <v>0.6</v>
      </c>
      <c r="G601" s="51">
        <v>634624</v>
      </c>
      <c r="H601" s="52">
        <v>634624</v>
      </c>
      <c r="I601" s="51">
        <f t="shared" si="44"/>
        <v>52885</v>
      </c>
    </row>
    <row r="602" spans="1:9" ht="12.75" x14ac:dyDescent="0.2">
      <c r="A602" s="45">
        <v>15</v>
      </c>
      <c r="B602" s="54" t="s">
        <v>770</v>
      </c>
      <c r="C602" s="94"/>
      <c r="D602" s="45" t="str">
        <f t="shared" si="43"/>
        <v>-</v>
      </c>
      <c r="E602" s="50">
        <v>1</v>
      </c>
      <c r="F602" s="50">
        <v>0.6</v>
      </c>
      <c r="G602" s="51">
        <v>634624</v>
      </c>
      <c r="H602" s="52">
        <v>634624</v>
      </c>
      <c r="I602" s="51">
        <f t="shared" si="44"/>
        <v>52885</v>
      </c>
    </row>
    <row r="603" spans="1:9" ht="12.75" x14ac:dyDescent="0.2">
      <c r="A603" s="45">
        <v>16</v>
      </c>
      <c r="B603" s="54" t="s">
        <v>771</v>
      </c>
      <c r="C603" s="94"/>
      <c r="D603" s="45" t="str">
        <f t="shared" si="43"/>
        <v>-</v>
      </c>
      <c r="E603" s="50">
        <v>1</v>
      </c>
      <c r="F603" s="50">
        <v>0</v>
      </c>
      <c r="G603" s="51">
        <v>0</v>
      </c>
      <c r="H603" s="52">
        <v>475968</v>
      </c>
      <c r="I603" s="51">
        <f t="shared" si="44"/>
        <v>0</v>
      </c>
    </row>
    <row r="604" spans="1:9" ht="12.75" x14ac:dyDescent="0.2">
      <c r="A604" s="45">
        <v>17</v>
      </c>
      <c r="B604" s="54" t="s">
        <v>772</v>
      </c>
      <c r="C604" s="94"/>
      <c r="D604" s="45" t="str">
        <f t="shared" si="43"/>
        <v>-</v>
      </c>
      <c r="E604" s="50">
        <v>1</v>
      </c>
      <c r="F604" s="50">
        <v>0.6</v>
      </c>
      <c r="G604" s="51">
        <v>634624</v>
      </c>
      <c r="H604" s="52">
        <v>634624</v>
      </c>
      <c r="I604" s="51">
        <f t="shared" si="44"/>
        <v>52885</v>
      </c>
    </row>
    <row r="605" spans="1:9" ht="12.75" x14ac:dyDescent="0.2">
      <c r="A605" s="45">
        <v>18</v>
      </c>
      <c r="B605" s="54" t="s">
        <v>773</v>
      </c>
      <c r="C605" s="94"/>
      <c r="D605" s="45" t="str">
        <f t="shared" si="43"/>
        <v>-</v>
      </c>
      <c r="E605" s="50">
        <v>1</v>
      </c>
      <c r="F605" s="50">
        <v>0.6</v>
      </c>
      <c r="G605" s="51">
        <v>634624</v>
      </c>
      <c r="H605" s="52">
        <v>634624</v>
      </c>
      <c r="I605" s="51">
        <f t="shared" si="44"/>
        <v>52885</v>
      </c>
    </row>
    <row r="606" spans="1:9" ht="12.75" x14ac:dyDescent="0.2">
      <c r="A606" s="45">
        <v>19</v>
      </c>
      <c r="B606" s="54" t="s">
        <v>774</v>
      </c>
      <c r="C606" s="94"/>
      <c r="D606" s="45" t="str">
        <f t="shared" si="43"/>
        <v>-</v>
      </c>
      <c r="E606" s="50">
        <v>1</v>
      </c>
      <c r="F606" s="50">
        <v>0.6</v>
      </c>
      <c r="G606" s="51">
        <v>634624</v>
      </c>
      <c r="H606" s="52">
        <v>634624</v>
      </c>
      <c r="I606" s="51">
        <f t="shared" si="44"/>
        <v>52885</v>
      </c>
    </row>
    <row r="607" spans="1:9" ht="12.75" x14ac:dyDescent="0.2">
      <c r="A607" s="45">
        <v>20</v>
      </c>
      <c r="B607" s="54" t="s">
        <v>775</v>
      </c>
      <c r="C607" s="94"/>
      <c r="D607" s="45" t="str">
        <f t="shared" si="43"/>
        <v>-</v>
      </c>
      <c r="E607" s="50">
        <v>1</v>
      </c>
      <c r="F607" s="50">
        <v>0.6</v>
      </c>
      <c r="G607" s="51">
        <v>634624</v>
      </c>
      <c r="H607" s="52">
        <v>475968</v>
      </c>
      <c r="I607" s="51">
        <f t="shared" si="44"/>
        <v>52885</v>
      </c>
    </row>
    <row r="608" spans="1:9" ht="12.75" x14ac:dyDescent="0.2">
      <c r="A608" s="45">
        <v>21</v>
      </c>
      <c r="B608" s="54" t="s">
        <v>776</v>
      </c>
      <c r="C608" s="94"/>
      <c r="D608" s="45" t="str">
        <f t="shared" si="43"/>
        <v>-</v>
      </c>
      <c r="E608" s="50">
        <v>1</v>
      </c>
      <c r="F608" s="50">
        <v>0.6</v>
      </c>
      <c r="G608" s="51">
        <v>634624</v>
      </c>
      <c r="H608" s="52">
        <v>634624</v>
      </c>
      <c r="I608" s="51">
        <f t="shared" si="44"/>
        <v>52885</v>
      </c>
    </row>
    <row r="609" spans="1:9" ht="12.75" x14ac:dyDescent="0.2">
      <c r="A609" s="45">
        <v>22</v>
      </c>
      <c r="B609" s="54" t="s">
        <v>777</v>
      </c>
      <c r="C609" s="94"/>
      <c r="D609" s="45" t="str">
        <f t="shared" si="43"/>
        <v>-</v>
      </c>
      <c r="E609" s="50">
        <v>1</v>
      </c>
      <c r="F609" s="50">
        <v>0.6</v>
      </c>
      <c r="G609" s="51">
        <v>634624</v>
      </c>
      <c r="H609" s="52">
        <v>634624</v>
      </c>
      <c r="I609" s="51">
        <f t="shared" si="44"/>
        <v>52885</v>
      </c>
    </row>
    <row r="610" spans="1:9" ht="12.75" x14ac:dyDescent="0.2">
      <c r="A610" s="45">
        <v>23</v>
      </c>
      <c r="B610" s="54" t="s">
        <v>778</v>
      </c>
      <c r="C610" s="94"/>
      <c r="D610" s="45" t="str">
        <f t="shared" si="43"/>
        <v>-</v>
      </c>
      <c r="E610" s="50">
        <v>1</v>
      </c>
      <c r="F610" s="50">
        <v>0.6</v>
      </c>
      <c r="G610" s="51">
        <v>634624</v>
      </c>
      <c r="H610" s="52">
        <v>634624</v>
      </c>
      <c r="I610" s="51">
        <f t="shared" si="44"/>
        <v>52885</v>
      </c>
    </row>
    <row r="611" spans="1:9" ht="13.5" customHeight="1" x14ac:dyDescent="0.2">
      <c r="A611" s="45">
        <v>24</v>
      </c>
      <c r="B611" s="54" t="s">
        <v>779</v>
      </c>
      <c r="C611" s="94"/>
      <c r="D611" s="45" t="str">
        <f t="shared" si="43"/>
        <v>-</v>
      </c>
      <c r="E611" s="50">
        <v>1</v>
      </c>
      <c r="F611" s="50">
        <v>0.6</v>
      </c>
      <c r="G611" s="51">
        <v>634624</v>
      </c>
      <c r="H611" s="52">
        <v>634624</v>
      </c>
      <c r="I611" s="51">
        <f t="shared" si="44"/>
        <v>52885</v>
      </c>
    </row>
    <row r="612" spans="1:9" ht="12.75" x14ac:dyDescent="0.2">
      <c r="A612" s="45">
        <v>25</v>
      </c>
      <c r="B612" s="54" t="s">
        <v>780</v>
      </c>
      <c r="C612" s="94"/>
      <c r="D612" s="45" t="str">
        <f t="shared" si="43"/>
        <v>-</v>
      </c>
      <c r="E612" s="50">
        <v>1</v>
      </c>
      <c r="F612" s="50">
        <v>0</v>
      </c>
      <c r="G612" s="51">
        <v>0</v>
      </c>
      <c r="H612" s="52">
        <v>475968</v>
      </c>
      <c r="I612" s="51">
        <f t="shared" si="44"/>
        <v>0</v>
      </c>
    </row>
    <row r="613" spans="1:9" ht="12.75" x14ac:dyDescent="0.2">
      <c r="A613" s="45">
        <v>26</v>
      </c>
      <c r="B613" s="54" t="s">
        <v>565</v>
      </c>
      <c r="C613" s="94"/>
      <c r="D613" s="45" t="str">
        <f t="shared" si="43"/>
        <v>-</v>
      </c>
      <c r="E613" s="50">
        <v>1</v>
      </c>
      <c r="F613" s="50">
        <v>0.6</v>
      </c>
      <c r="G613" s="51">
        <v>634624</v>
      </c>
      <c r="H613" s="52">
        <v>634624</v>
      </c>
      <c r="I613" s="51">
        <f t="shared" si="44"/>
        <v>52885</v>
      </c>
    </row>
    <row r="614" spans="1:9" ht="25.5" x14ac:dyDescent="0.2">
      <c r="A614" s="45">
        <v>27</v>
      </c>
      <c r="B614" s="54" t="s">
        <v>781</v>
      </c>
      <c r="C614" s="94"/>
      <c r="D614" s="45" t="str">
        <f t="shared" si="43"/>
        <v>-</v>
      </c>
      <c r="E614" s="50">
        <v>1</v>
      </c>
      <c r="F614" s="50">
        <v>0.6</v>
      </c>
      <c r="G614" s="51">
        <v>634624</v>
      </c>
      <c r="H614" s="52">
        <v>951935</v>
      </c>
      <c r="I614" s="51">
        <f t="shared" si="44"/>
        <v>52885</v>
      </c>
    </row>
    <row r="615" spans="1:9" ht="12.75" x14ac:dyDescent="0.2">
      <c r="A615" s="45">
        <v>28</v>
      </c>
      <c r="B615" s="54" t="s">
        <v>223</v>
      </c>
      <c r="C615" s="94"/>
      <c r="D615" s="45" t="str">
        <f t="shared" si="43"/>
        <v>+</v>
      </c>
      <c r="E615" s="50">
        <v>1</v>
      </c>
      <c r="F615" s="50">
        <v>1</v>
      </c>
      <c r="G615" s="51">
        <v>1057706</v>
      </c>
      <c r="H615" s="52">
        <v>1057706</v>
      </c>
      <c r="I615" s="51">
        <f t="shared" si="44"/>
        <v>88142</v>
      </c>
    </row>
    <row r="616" spans="1:9" ht="12.75" x14ac:dyDescent="0.2">
      <c r="A616" s="45">
        <v>29</v>
      </c>
      <c r="B616" s="54" t="s">
        <v>782</v>
      </c>
      <c r="C616" s="94"/>
      <c r="D616" s="45" t="str">
        <f t="shared" si="43"/>
        <v>-</v>
      </c>
      <c r="E616" s="50">
        <v>1</v>
      </c>
      <c r="F616" s="50">
        <v>0.6</v>
      </c>
      <c r="G616" s="51">
        <v>634624</v>
      </c>
      <c r="H616" s="52">
        <v>634624</v>
      </c>
      <c r="I616" s="51">
        <f t="shared" si="44"/>
        <v>52885</v>
      </c>
    </row>
    <row r="617" spans="1:9" ht="12.75" x14ac:dyDescent="0.2">
      <c r="A617" s="45">
        <v>30</v>
      </c>
      <c r="B617" s="54" t="s">
        <v>783</v>
      </c>
      <c r="C617" s="94"/>
      <c r="D617" s="45" t="str">
        <f t="shared" si="43"/>
        <v>-</v>
      </c>
      <c r="E617" s="50">
        <v>1</v>
      </c>
      <c r="F617" s="50">
        <v>0.6</v>
      </c>
      <c r="G617" s="51">
        <v>634624</v>
      </c>
      <c r="H617" s="52">
        <v>634624</v>
      </c>
      <c r="I617" s="51">
        <f t="shared" si="44"/>
        <v>52885</v>
      </c>
    </row>
    <row r="618" spans="1:9" ht="12.75" x14ac:dyDescent="0.2">
      <c r="A618" s="45">
        <v>31</v>
      </c>
      <c r="B618" s="54" t="s">
        <v>784</v>
      </c>
      <c r="C618" s="94"/>
      <c r="D618" s="45" t="str">
        <f t="shared" si="43"/>
        <v>+</v>
      </c>
      <c r="E618" s="50">
        <v>1</v>
      </c>
      <c r="F618" s="50">
        <v>1</v>
      </c>
      <c r="G618" s="51">
        <v>1057706</v>
      </c>
      <c r="H618" s="52">
        <v>1057706</v>
      </c>
      <c r="I618" s="51">
        <f t="shared" si="44"/>
        <v>88142</v>
      </c>
    </row>
    <row r="619" spans="1:9" ht="12.75" x14ac:dyDescent="0.2">
      <c r="A619" s="45">
        <v>32</v>
      </c>
      <c r="B619" s="54" t="s">
        <v>785</v>
      </c>
      <c r="C619" s="94"/>
      <c r="D619" s="45" t="str">
        <f t="shared" si="43"/>
        <v>+</v>
      </c>
      <c r="E619" s="50">
        <v>1</v>
      </c>
      <c r="F619" s="50">
        <v>1</v>
      </c>
      <c r="G619" s="51">
        <v>1057706</v>
      </c>
      <c r="H619" s="52">
        <v>1057706</v>
      </c>
      <c r="I619" s="51">
        <f t="shared" si="44"/>
        <v>88142</v>
      </c>
    </row>
    <row r="620" spans="1:9" ht="12.75" x14ac:dyDescent="0.2">
      <c r="A620" s="45">
        <v>33</v>
      </c>
      <c r="B620" s="54" t="s">
        <v>269</v>
      </c>
      <c r="C620" s="94"/>
      <c r="D620" s="45" t="str">
        <f t="shared" si="43"/>
        <v>-</v>
      </c>
      <c r="E620" s="50">
        <v>1</v>
      </c>
      <c r="F620" s="50">
        <v>0.6</v>
      </c>
      <c r="G620" s="51">
        <v>634624</v>
      </c>
      <c r="H620" s="52">
        <v>634624</v>
      </c>
      <c r="I620" s="51">
        <f t="shared" si="44"/>
        <v>52885</v>
      </c>
    </row>
    <row r="621" spans="1:9" ht="12.75" x14ac:dyDescent="0.2">
      <c r="A621" s="45">
        <v>34</v>
      </c>
      <c r="B621" s="54" t="s">
        <v>786</v>
      </c>
      <c r="C621" s="94"/>
      <c r="D621" s="45" t="str">
        <f t="shared" si="43"/>
        <v>-</v>
      </c>
      <c r="E621" s="50">
        <v>1</v>
      </c>
      <c r="F621" s="50">
        <v>0.6</v>
      </c>
      <c r="G621" s="51">
        <v>634624</v>
      </c>
      <c r="H621" s="52">
        <v>634624</v>
      </c>
      <c r="I621" s="51">
        <f t="shared" si="44"/>
        <v>52885</v>
      </c>
    </row>
    <row r="622" spans="1:9" ht="12.75" x14ac:dyDescent="0.2">
      <c r="A622" s="45">
        <v>35</v>
      </c>
      <c r="B622" s="54" t="s">
        <v>787</v>
      </c>
      <c r="C622" s="94"/>
      <c r="D622" s="45" t="str">
        <f t="shared" si="43"/>
        <v>+</v>
      </c>
      <c r="E622" s="50">
        <v>1</v>
      </c>
      <c r="F622" s="50">
        <v>1</v>
      </c>
      <c r="G622" s="51">
        <v>1057706</v>
      </c>
      <c r="H622" s="52">
        <v>1057706</v>
      </c>
      <c r="I622" s="51">
        <f t="shared" si="44"/>
        <v>88142</v>
      </c>
    </row>
    <row r="623" spans="1:9" ht="12.75" x14ac:dyDescent="0.2">
      <c r="A623" s="45">
        <v>36</v>
      </c>
      <c r="B623" s="54" t="s">
        <v>259</v>
      </c>
      <c r="C623" s="94"/>
      <c r="D623" s="45" t="str">
        <f t="shared" si="43"/>
        <v>+</v>
      </c>
      <c r="E623" s="50">
        <v>1</v>
      </c>
      <c r="F623" s="50">
        <v>1</v>
      </c>
      <c r="G623" s="51">
        <v>1057706</v>
      </c>
      <c r="H623" s="52">
        <v>1057706</v>
      </c>
      <c r="I623" s="51">
        <f t="shared" si="44"/>
        <v>88142</v>
      </c>
    </row>
    <row r="624" spans="1:9" ht="12.75" x14ac:dyDescent="0.2">
      <c r="A624" s="45">
        <v>37</v>
      </c>
      <c r="B624" s="54" t="s">
        <v>788</v>
      </c>
      <c r="C624" s="94"/>
      <c r="D624" s="45" t="str">
        <f t="shared" si="43"/>
        <v>-</v>
      </c>
      <c r="E624" s="50">
        <v>1</v>
      </c>
      <c r="F624" s="50">
        <v>0.6</v>
      </c>
      <c r="G624" s="51">
        <v>634624</v>
      </c>
      <c r="H624" s="52">
        <v>634624</v>
      </c>
      <c r="I624" s="51">
        <f t="shared" si="44"/>
        <v>52885</v>
      </c>
    </row>
    <row r="625" spans="1:9" ht="12.75" x14ac:dyDescent="0.2">
      <c r="A625" s="45">
        <v>38</v>
      </c>
      <c r="B625" s="54" t="s">
        <v>371</v>
      </c>
      <c r="C625" s="94"/>
      <c r="D625" s="45" t="str">
        <f t="shared" si="43"/>
        <v>+</v>
      </c>
      <c r="E625" s="50">
        <v>1</v>
      </c>
      <c r="F625" s="50">
        <v>1</v>
      </c>
      <c r="G625" s="51">
        <v>1057706</v>
      </c>
      <c r="H625" s="52">
        <v>1052485</v>
      </c>
      <c r="I625" s="51">
        <f t="shared" si="44"/>
        <v>88142</v>
      </c>
    </row>
    <row r="626" spans="1:9" ht="12.75" x14ac:dyDescent="0.2">
      <c r="A626" s="45">
        <v>39</v>
      </c>
      <c r="B626" s="54" t="s">
        <v>272</v>
      </c>
      <c r="C626" s="94"/>
      <c r="D626" s="45" t="str">
        <f t="shared" si="43"/>
        <v>-</v>
      </c>
      <c r="E626" s="50">
        <v>1</v>
      </c>
      <c r="F626" s="50">
        <v>0.6</v>
      </c>
      <c r="G626" s="51">
        <v>634624</v>
      </c>
      <c r="H626" s="52">
        <v>951935</v>
      </c>
      <c r="I626" s="51">
        <f t="shared" si="44"/>
        <v>52885</v>
      </c>
    </row>
    <row r="627" spans="1:9" ht="12.75" x14ac:dyDescent="0.2">
      <c r="A627" s="45"/>
      <c r="B627" s="46" t="s">
        <v>192</v>
      </c>
      <c r="C627" s="88"/>
      <c r="D627" s="45"/>
      <c r="E627" s="50"/>
      <c r="F627" s="50"/>
      <c r="G627" s="47">
        <f>SUM(G628:G631)</f>
        <v>2538496</v>
      </c>
      <c r="H627" s="48">
        <f t="shared" ref="H627:I627" si="46">SUM(H628:H631)</f>
        <v>3490430</v>
      </c>
      <c r="I627" s="47">
        <f t="shared" si="46"/>
        <v>211540</v>
      </c>
    </row>
    <row r="628" spans="1:9" ht="12.75" x14ac:dyDescent="0.2">
      <c r="A628" s="45">
        <v>1</v>
      </c>
      <c r="B628" s="54" t="s">
        <v>789</v>
      </c>
      <c r="C628" s="94" t="s">
        <v>216</v>
      </c>
      <c r="D628" s="45" t="str">
        <f t="shared" si="43"/>
        <v>-</v>
      </c>
      <c r="E628" s="50">
        <v>1</v>
      </c>
      <c r="F628" s="50">
        <v>0.6</v>
      </c>
      <c r="G628" s="51">
        <v>634624</v>
      </c>
      <c r="H628" s="52">
        <v>634624</v>
      </c>
      <c r="I628" s="51">
        <f t="shared" si="44"/>
        <v>52885</v>
      </c>
    </row>
    <row r="629" spans="1:9" ht="12.75" x14ac:dyDescent="0.2">
      <c r="A629" s="45">
        <v>2</v>
      </c>
      <c r="B629" s="54" t="s">
        <v>790</v>
      </c>
      <c r="C629" s="94"/>
      <c r="D629" s="45" t="str">
        <f t="shared" si="43"/>
        <v>-</v>
      </c>
      <c r="E629" s="50">
        <v>1</v>
      </c>
      <c r="F629" s="50">
        <v>0.6</v>
      </c>
      <c r="G629" s="51">
        <v>634624</v>
      </c>
      <c r="H629" s="52">
        <v>951935</v>
      </c>
      <c r="I629" s="51">
        <f t="shared" si="44"/>
        <v>52885</v>
      </c>
    </row>
    <row r="630" spans="1:9" ht="12.75" x14ac:dyDescent="0.2">
      <c r="A630" s="45">
        <v>3</v>
      </c>
      <c r="B630" s="54" t="s">
        <v>791</v>
      </c>
      <c r="C630" s="94"/>
      <c r="D630" s="45" t="str">
        <f t="shared" si="43"/>
        <v>-</v>
      </c>
      <c r="E630" s="50">
        <v>1</v>
      </c>
      <c r="F630" s="50">
        <v>0.6</v>
      </c>
      <c r="G630" s="51">
        <v>634624</v>
      </c>
      <c r="H630" s="52">
        <v>951935</v>
      </c>
      <c r="I630" s="51">
        <f t="shared" si="44"/>
        <v>52885</v>
      </c>
    </row>
    <row r="631" spans="1:9" ht="12.75" x14ac:dyDescent="0.2">
      <c r="A631" s="45">
        <v>4</v>
      </c>
      <c r="B631" s="54" t="s">
        <v>792</v>
      </c>
      <c r="C631" s="94"/>
      <c r="D631" s="45" t="str">
        <f t="shared" si="43"/>
        <v>-</v>
      </c>
      <c r="E631" s="50">
        <v>1</v>
      </c>
      <c r="F631" s="50">
        <v>0.6</v>
      </c>
      <c r="G631" s="51">
        <v>634624</v>
      </c>
      <c r="H631" s="52">
        <v>951936</v>
      </c>
      <c r="I631" s="51">
        <f t="shared" si="44"/>
        <v>52885</v>
      </c>
    </row>
    <row r="632" spans="1:9" ht="12.75" x14ac:dyDescent="0.2">
      <c r="A632" s="45"/>
      <c r="B632" s="46" t="s">
        <v>193</v>
      </c>
      <c r="C632" s="88"/>
      <c r="D632" s="45"/>
      <c r="E632" s="50"/>
      <c r="F632" s="50"/>
      <c r="G632" s="47">
        <f>SUM(G633:G661)</f>
        <v>17452156</v>
      </c>
      <c r="H632" s="48">
        <f t="shared" ref="H632:I632" si="47">SUM(H633:H661)</f>
        <v>17108406</v>
      </c>
      <c r="I632" s="47">
        <f t="shared" si="47"/>
        <v>1454343</v>
      </c>
    </row>
    <row r="633" spans="1:9" ht="12.75" x14ac:dyDescent="0.2">
      <c r="A633" s="45">
        <v>1</v>
      </c>
      <c r="B633" s="54" t="s">
        <v>793</v>
      </c>
      <c r="C633" s="94" t="s">
        <v>214</v>
      </c>
      <c r="D633" s="45" t="str">
        <f t="shared" ref="D633:D692" si="48">IF(F633=1,"+","-")</f>
        <v>-</v>
      </c>
      <c r="E633" s="50">
        <v>0.5</v>
      </c>
      <c r="F633" s="50">
        <v>0.6</v>
      </c>
      <c r="G633" s="51">
        <v>317312</v>
      </c>
      <c r="H633" s="52">
        <v>317312</v>
      </c>
      <c r="I633" s="51">
        <f t="shared" ref="I633:I692" si="49">G633/12</f>
        <v>26443</v>
      </c>
    </row>
    <row r="634" spans="1:9" ht="12.75" x14ac:dyDescent="0.2">
      <c r="A634" s="45">
        <v>2</v>
      </c>
      <c r="B634" s="54" t="s">
        <v>794</v>
      </c>
      <c r="C634" s="94"/>
      <c r="D634" s="45" t="str">
        <f t="shared" si="48"/>
        <v>-</v>
      </c>
      <c r="E634" s="50">
        <v>0.5</v>
      </c>
      <c r="F634" s="50">
        <v>0.6</v>
      </c>
      <c r="G634" s="51">
        <v>317312</v>
      </c>
      <c r="H634" s="52">
        <v>317312</v>
      </c>
      <c r="I634" s="51">
        <f t="shared" si="49"/>
        <v>26443</v>
      </c>
    </row>
    <row r="635" spans="1:9" ht="12.75" x14ac:dyDescent="0.2">
      <c r="A635" s="45">
        <v>3</v>
      </c>
      <c r="B635" s="54" t="s">
        <v>795</v>
      </c>
      <c r="C635" s="94"/>
      <c r="D635" s="45" t="str">
        <f t="shared" si="48"/>
        <v>-</v>
      </c>
      <c r="E635" s="50">
        <v>0.5</v>
      </c>
      <c r="F635" s="50">
        <v>0.6</v>
      </c>
      <c r="G635" s="51">
        <v>317312</v>
      </c>
      <c r="H635" s="52">
        <v>317312</v>
      </c>
      <c r="I635" s="51">
        <f t="shared" si="49"/>
        <v>26443</v>
      </c>
    </row>
    <row r="636" spans="1:9" ht="12.75" x14ac:dyDescent="0.2">
      <c r="A636" s="45">
        <v>4</v>
      </c>
      <c r="B636" s="54" t="s">
        <v>796</v>
      </c>
      <c r="C636" s="94"/>
      <c r="D636" s="45" t="str">
        <f t="shared" si="48"/>
        <v>-</v>
      </c>
      <c r="E636" s="50">
        <v>0.5</v>
      </c>
      <c r="F636" s="50">
        <v>0.6</v>
      </c>
      <c r="G636" s="51">
        <v>317312</v>
      </c>
      <c r="H636" s="52">
        <v>396640</v>
      </c>
      <c r="I636" s="51">
        <f t="shared" si="49"/>
        <v>26443</v>
      </c>
    </row>
    <row r="637" spans="1:9" ht="12.75" x14ac:dyDescent="0.2">
      <c r="A637" s="45">
        <v>5</v>
      </c>
      <c r="B637" s="54" t="s">
        <v>797</v>
      </c>
      <c r="C637" s="94"/>
      <c r="D637" s="45" t="str">
        <f t="shared" si="48"/>
        <v>-</v>
      </c>
      <c r="E637" s="50">
        <v>0.5</v>
      </c>
      <c r="F637" s="50">
        <v>0.6</v>
      </c>
      <c r="G637" s="51">
        <v>317312</v>
      </c>
      <c r="H637" s="52">
        <v>555296</v>
      </c>
      <c r="I637" s="51">
        <f t="shared" si="49"/>
        <v>26443</v>
      </c>
    </row>
    <row r="638" spans="1:9" ht="12.75" x14ac:dyDescent="0.2">
      <c r="A638" s="45">
        <v>6</v>
      </c>
      <c r="B638" s="54" t="s">
        <v>798</v>
      </c>
      <c r="C638" s="94"/>
      <c r="D638" s="45" t="str">
        <f t="shared" si="48"/>
        <v>-</v>
      </c>
      <c r="E638" s="50">
        <v>0.5</v>
      </c>
      <c r="F638" s="50">
        <v>0.6</v>
      </c>
      <c r="G638" s="51">
        <v>317312</v>
      </c>
      <c r="H638" s="52">
        <v>396640</v>
      </c>
      <c r="I638" s="51">
        <f t="shared" si="49"/>
        <v>26443</v>
      </c>
    </row>
    <row r="639" spans="1:9" ht="12.75" x14ac:dyDescent="0.2">
      <c r="A639" s="45">
        <v>7</v>
      </c>
      <c r="B639" s="54" t="s">
        <v>799</v>
      </c>
      <c r="C639" s="94"/>
      <c r="D639" s="45" t="str">
        <f t="shared" si="48"/>
        <v>-</v>
      </c>
      <c r="E639" s="50">
        <v>0.5</v>
      </c>
      <c r="F639" s="50">
        <v>0.6</v>
      </c>
      <c r="G639" s="51">
        <v>317312</v>
      </c>
      <c r="H639" s="52">
        <v>396640</v>
      </c>
      <c r="I639" s="51">
        <f t="shared" si="49"/>
        <v>26443</v>
      </c>
    </row>
    <row r="640" spans="1:9" ht="12.75" x14ac:dyDescent="0.2">
      <c r="A640" s="45">
        <v>8</v>
      </c>
      <c r="B640" s="54" t="s">
        <v>800</v>
      </c>
      <c r="C640" s="94" t="s">
        <v>216</v>
      </c>
      <c r="D640" s="45" t="str">
        <f t="shared" si="48"/>
        <v>-</v>
      </c>
      <c r="E640" s="50">
        <v>1</v>
      </c>
      <c r="F640" s="50">
        <v>0.6</v>
      </c>
      <c r="G640" s="51">
        <v>634624</v>
      </c>
      <c r="H640" s="52">
        <v>634624</v>
      </c>
      <c r="I640" s="51">
        <f t="shared" si="49"/>
        <v>52885</v>
      </c>
    </row>
    <row r="641" spans="1:9" ht="12.75" x14ac:dyDescent="0.2">
      <c r="A641" s="45">
        <v>9</v>
      </c>
      <c r="B641" s="54" t="s">
        <v>801</v>
      </c>
      <c r="C641" s="94"/>
      <c r="D641" s="45" t="str">
        <f t="shared" si="48"/>
        <v>-</v>
      </c>
      <c r="E641" s="50">
        <v>1</v>
      </c>
      <c r="F641" s="50">
        <v>0</v>
      </c>
      <c r="G641" s="51">
        <v>0</v>
      </c>
      <c r="H641" s="52">
        <v>79328</v>
      </c>
      <c r="I641" s="51">
        <f t="shared" si="49"/>
        <v>0</v>
      </c>
    </row>
    <row r="642" spans="1:9" ht="12.75" x14ac:dyDescent="0.2">
      <c r="A642" s="45">
        <v>10</v>
      </c>
      <c r="B642" s="54" t="s">
        <v>802</v>
      </c>
      <c r="C642" s="94"/>
      <c r="D642" s="45" t="str">
        <f t="shared" si="48"/>
        <v>-</v>
      </c>
      <c r="E642" s="50">
        <v>1</v>
      </c>
      <c r="F642" s="50">
        <v>0.6</v>
      </c>
      <c r="G642" s="51">
        <v>634624</v>
      </c>
      <c r="H642" s="52">
        <v>634624</v>
      </c>
      <c r="I642" s="51">
        <f t="shared" si="49"/>
        <v>52885</v>
      </c>
    </row>
    <row r="643" spans="1:9" ht="12.75" x14ac:dyDescent="0.2">
      <c r="A643" s="45">
        <v>11</v>
      </c>
      <c r="B643" s="54" t="s">
        <v>803</v>
      </c>
      <c r="C643" s="94"/>
      <c r="D643" s="45" t="str">
        <f t="shared" si="48"/>
        <v>-</v>
      </c>
      <c r="E643" s="50">
        <v>1</v>
      </c>
      <c r="F643" s="50">
        <v>0.6</v>
      </c>
      <c r="G643" s="51">
        <v>634624</v>
      </c>
      <c r="H643" s="52">
        <v>634624</v>
      </c>
      <c r="I643" s="51">
        <f t="shared" si="49"/>
        <v>52885</v>
      </c>
    </row>
    <row r="644" spans="1:9" ht="12.75" x14ac:dyDescent="0.2">
      <c r="A644" s="45">
        <v>12</v>
      </c>
      <c r="B644" s="54" t="s">
        <v>804</v>
      </c>
      <c r="C644" s="94"/>
      <c r="D644" s="45" t="str">
        <f t="shared" si="48"/>
        <v>-</v>
      </c>
      <c r="E644" s="50">
        <v>1</v>
      </c>
      <c r="F644" s="50">
        <v>0.6</v>
      </c>
      <c r="G644" s="51">
        <v>634624</v>
      </c>
      <c r="H644" s="52">
        <v>740395</v>
      </c>
      <c r="I644" s="51">
        <f t="shared" si="49"/>
        <v>52885</v>
      </c>
    </row>
    <row r="645" spans="1:9" ht="12.75" x14ac:dyDescent="0.2">
      <c r="A645" s="45">
        <v>13</v>
      </c>
      <c r="B645" s="54" t="s">
        <v>805</v>
      </c>
      <c r="C645" s="94"/>
      <c r="D645" s="45" t="str">
        <f t="shared" si="48"/>
        <v>-</v>
      </c>
      <c r="E645" s="50">
        <v>1</v>
      </c>
      <c r="F645" s="50">
        <v>0.6</v>
      </c>
      <c r="G645" s="51">
        <v>634624</v>
      </c>
      <c r="H645" s="52">
        <v>634624</v>
      </c>
      <c r="I645" s="51">
        <f t="shared" si="49"/>
        <v>52885</v>
      </c>
    </row>
    <row r="646" spans="1:9" ht="12.75" x14ac:dyDescent="0.2">
      <c r="A646" s="45">
        <v>14</v>
      </c>
      <c r="B646" s="54" t="s">
        <v>806</v>
      </c>
      <c r="C646" s="94"/>
      <c r="D646" s="45" t="str">
        <f t="shared" si="48"/>
        <v>-</v>
      </c>
      <c r="E646" s="50">
        <v>1</v>
      </c>
      <c r="F646" s="50">
        <v>0.6</v>
      </c>
      <c r="G646" s="51">
        <v>634624</v>
      </c>
      <c r="H646" s="52">
        <v>475968</v>
      </c>
      <c r="I646" s="51">
        <f t="shared" si="49"/>
        <v>52885</v>
      </c>
    </row>
    <row r="647" spans="1:9" ht="12.75" x14ac:dyDescent="0.2">
      <c r="A647" s="45">
        <v>15</v>
      </c>
      <c r="B647" s="54" t="s">
        <v>807</v>
      </c>
      <c r="C647" s="94"/>
      <c r="D647" s="45" t="str">
        <f t="shared" si="48"/>
        <v>-</v>
      </c>
      <c r="E647" s="50">
        <v>1</v>
      </c>
      <c r="F647" s="50">
        <v>0.6</v>
      </c>
      <c r="G647" s="51">
        <v>634624</v>
      </c>
      <c r="H647" s="52">
        <v>634624</v>
      </c>
      <c r="I647" s="51">
        <f t="shared" si="49"/>
        <v>52885</v>
      </c>
    </row>
    <row r="648" spans="1:9" ht="12.75" x14ac:dyDescent="0.2">
      <c r="A648" s="45">
        <v>16</v>
      </c>
      <c r="B648" s="54" t="s">
        <v>808</v>
      </c>
      <c r="C648" s="94"/>
      <c r="D648" s="45" t="str">
        <f t="shared" si="48"/>
        <v>-</v>
      </c>
      <c r="E648" s="50">
        <v>1</v>
      </c>
      <c r="F648" s="50">
        <v>0.6</v>
      </c>
      <c r="G648" s="51">
        <v>634624</v>
      </c>
      <c r="H648" s="52">
        <v>634624</v>
      </c>
      <c r="I648" s="51">
        <f t="shared" si="49"/>
        <v>52885</v>
      </c>
    </row>
    <row r="649" spans="1:9" ht="12.75" x14ac:dyDescent="0.2">
      <c r="A649" s="45">
        <v>17</v>
      </c>
      <c r="B649" s="54" t="s">
        <v>809</v>
      </c>
      <c r="C649" s="94"/>
      <c r="D649" s="45" t="str">
        <f t="shared" si="48"/>
        <v>-</v>
      </c>
      <c r="E649" s="50">
        <v>1</v>
      </c>
      <c r="F649" s="50">
        <v>0</v>
      </c>
      <c r="G649" s="51">
        <v>0</v>
      </c>
      <c r="H649" s="52">
        <v>317312</v>
      </c>
      <c r="I649" s="51">
        <f t="shared" si="49"/>
        <v>0</v>
      </c>
    </row>
    <row r="650" spans="1:9" ht="12.75" x14ac:dyDescent="0.2">
      <c r="A650" s="45">
        <v>18</v>
      </c>
      <c r="B650" s="54" t="s">
        <v>810</v>
      </c>
      <c r="C650" s="94"/>
      <c r="D650" s="45" t="str">
        <f t="shared" si="48"/>
        <v>-</v>
      </c>
      <c r="E650" s="50">
        <v>1</v>
      </c>
      <c r="F650" s="50">
        <v>0.6</v>
      </c>
      <c r="G650" s="51">
        <v>634624</v>
      </c>
      <c r="H650" s="52">
        <v>634624</v>
      </c>
      <c r="I650" s="51">
        <f t="shared" si="49"/>
        <v>52885</v>
      </c>
    </row>
    <row r="651" spans="1:9" ht="12.75" x14ac:dyDescent="0.2">
      <c r="A651" s="45">
        <v>19</v>
      </c>
      <c r="B651" s="54" t="s">
        <v>811</v>
      </c>
      <c r="C651" s="94"/>
      <c r="D651" s="45" t="str">
        <f t="shared" si="48"/>
        <v>-</v>
      </c>
      <c r="E651" s="50">
        <v>1</v>
      </c>
      <c r="F651" s="50">
        <v>0.6</v>
      </c>
      <c r="G651" s="51">
        <v>634624</v>
      </c>
      <c r="H651" s="52">
        <v>634624</v>
      </c>
      <c r="I651" s="51">
        <f t="shared" si="49"/>
        <v>52885</v>
      </c>
    </row>
    <row r="652" spans="1:9" ht="12.75" x14ac:dyDescent="0.2">
      <c r="A652" s="45">
        <v>20</v>
      </c>
      <c r="B652" s="54" t="s">
        <v>812</v>
      </c>
      <c r="C652" s="94"/>
      <c r="D652" s="45" t="str">
        <f t="shared" si="48"/>
        <v>+</v>
      </c>
      <c r="E652" s="50">
        <v>1</v>
      </c>
      <c r="F652" s="50">
        <v>1</v>
      </c>
      <c r="G652" s="51">
        <v>1057706</v>
      </c>
      <c r="H652" s="52">
        <v>1057706</v>
      </c>
      <c r="I652" s="51">
        <f t="shared" si="49"/>
        <v>88142</v>
      </c>
    </row>
    <row r="653" spans="1:9" ht="12.75" x14ac:dyDescent="0.2">
      <c r="A653" s="45">
        <v>21</v>
      </c>
      <c r="B653" s="54" t="s">
        <v>813</v>
      </c>
      <c r="C653" s="94"/>
      <c r="D653" s="45" t="str">
        <f t="shared" si="48"/>
        <v>-</v>
      </c>
      <c r="E653" s="50">
        <v>1</v>
      </c>
      <c r="F653" s="50">
        <v>0.6</v>
      </c>
      <c r="G653" s="51">
        <v>634624</v>
      </c>
      <c r="H653" s="52">
        <v>634624</v>
      </c>
      <c r="I653" s="51">
        <f t="shared" si="49"/>
        <v>52885</v>
      </c>
    </row>
    <row r="654" spans="1:9" ht="12.75" x14ac:dyDescent="0.2">
      <c r="A654" s="45">
        <v>22</v>
      </c>
      <c r="B654" s="54" t="s">
        <v>717</v>
      </c>
      <c r="C654" s="94"/>
      <c r="D654" s="45" t="str">
        <f t="shared" si="48"/>
        <v>-</v>
      </c>
      <c r="E654" s="50">
        <v>1</v>
      </c>
      <c r="F654" s="50">
        <v>0.6</v>
      </c>
      <c r="G654" s="51">
        <v>634624</v>
      </c>
      <c r="H654" s="52">
        <v>634624</v>
      </c>
      <c r="I654" s="51">
        <f t="shared" si="49"/>
        <v>52885</v>
      </c>
    </row>
    <row r="655" spans="1:9" ht="12.75" x14ac:dyDescent="0.2">
      <c r="A655" s="45">
        <v>23</v>
      </c>
      <c r="B655" s="54" t="s">
        <v>814</v>
      </c>
      <c r="C655" s="94"/>
      <c r="D655" s="45" t="str">
        <f t="shared" si="48"/>
        <v>-</v>
      </c>
      <c r="E655" s="50">
        <v>1</v>
      </c>
      <c r="F655" s="50">
        <v>0.6</v>
      </c>
      <c r="G655" s="51">
        <v>634624</v>
      </c>
      <c r="H655" s="52">
        <v>846165</v>
      </c>
      <c r="I655" s="51">
        <f t="shared" si="49"/>
        <v>52885</v>
      </c>
    </row>
    <row r="656" spans="1:9" ht="12.75" x14ac:dyDescent="0.2">
      <c r="A656" s="45">
        <v>24</v>
      </c>
      <c r="B656" s="54" t="s">
        <v>815</v>
      </c>
      <c r="C656" s="94"/>
      <c r="D656" s="45" t="str">
        <f t="shared" si="48"/>
        <v>+</v>
      </c>
      <c r="E656" s="50">
        <v>1</v>
      </c>
      <c r="F656" s="50">
        <v>1</v>
      </c>
      <c r="G656" s="51">
        <v>1057706</v>
      </c>
      <c r="H656" s="52">
        <v>740395</v>
      </c>
      <c r="I656" s="51">
        <f t="shared" si="49"/>
        <v>88142</v>
      </c>
    </row>
    <row r="657" spans="1:9" ht="12.75" x14ac:dyDescent="0.2">
      <c r="A657" s="45">
        <v>25</v>
      </c>
      <c r="B657" s="54" t="s">
        <v>816</v>
      </c>
      <c r="C657" s="94"/>
      <c r="D657" s="45" t="str">
        <f t="shared" si="48"/>
        <v>+</v>
      </c>
      <c r="E657" s="50">
        <v>1</v>
      </c>
      <c r="F657" s="50">
        <v>1</v>
      </c>
      <c r="G657" s="51">
        <v>1057706</v>
      </c>
      <c r="H657" s="52">
        <v>951936</v>
      </c>
      <c r="I657" s="51">
        <f t="shared" si="49"/>
        <v>88142</v>
      </c>
    </row>
    <row r="658" spans="1:9" ht="12.75" x14ac:dyDescent="0.2">
      <c r="A658" s="45">
        <v>26</v>
      </c>
      <c r="B658" s="54" t="s">
        <v>817</v>
      </c>
      <c r="C658" s="94"/>
      <c r="D658" s="45" t="str">
        <f t="shared" si="48"/>
        <v>+</v>
      </c>
      <c r="E658" s="50">
        <v>1</v>
      </c>
      <c r="F658" s="50">
        <v>1</v>
      </c>
      <c r="G658" s="51">
        <v>1057706</v>
      </c>
      <c r="H658" s="52">
        <v>740395</v>
      </c>
      <c r="I658" s="51">
        <f t="shared" si="49"/>
        <v>88142</v>
      </c>
    </row>
    <row r="659" spans="1:9" ht="12.75" x14ac:dyDescent="0.2">
      <c r="A659" s="45">
        <v>27</v>
      </c>
      <c r="B659" s="54" t="s">
        <v>818</v>
      </c>
      <c r="C659" s="94"/>
      <c r="D659" s="45" t="str">
        <f t="shared" si="48"/>
        <v>-</v>
      </c>
      <c r="E659" s="50">
        <v>1</v>
      </c>
      <c r="F659" s="50">
        <v>0.6</v>
      </c>
      <c r="G659" s="51">
        <v>634624</v>
      </c>
      <c r="H659" s="52">
        <v>634624</v>
      </c>
      <c r="I659" s="51">
        <f t="shared" si="49"/>
        <v>52885</v>
      </c>
    </row>
    <row r="660" spans="1:9" ht="12.75" x14ac:dyDescent="0.2">
      <c r="A660" s="45">
        <v>28</v>
      </c>
      <c r="B660" s="54" t="s">
        <v>819</v>
      </c>
      <c r="C660" s="94"/>
      <c r="D660" s="45" t="str">
        <f t="shared" si="48"/>
        <v>+</v>
      </c>
      <c r="E660" s="50">
        <v>1</v>
      </c>
      <c r="F660" s="50">
        <v>1</v>
      </c>
      <c r="G660" s="51">
        <v>1057706</v>
      </c>
      <c r="H660" s="52">
        <v>740395</v>
      </c>
      <c r="I660" s="51">
        <f t="shared" si="49"/>
        <v>88142</v>
      </c>
    </row>
    <row r="661" spans="1:9" ht="12.75" x14ac:dyDescent="0.2">
      <c r="A661" s="45">
        <v>29</v>
      </c>
      <c r="B661" s="54" t="s">
        <v>820</v>
      </c>
      <c r="C661" s="94"/>
      <c r="D661" s="45" t="str">
        <f t="shared" si="48"/>
        <v>+</v>
      </c>
      <c r="E661" s="50">
        <v>1</v>
      </c>
      <c r="F661" s="50">
        <v>1</v>
      </c>
      <c r="G661" s="51">
        <v>1057706</v>
      </c>
      <c r="H661" s="52">
        <v>740395</v>
      </c>
      <c r="I661" s="51">
        <f t="shared" si="49"/>
        <v>88142</v>
      </c>
    </row>
    <row r="662" spans="1:9" ht="12.75" x14ac:dyDescent="0.2">
      <c r="A662" s="45"/>
      <c r="B662" s="46" t="s">
        <v>194</v>
      </c>
      <c r="C662" s="88"/>
      <c r="D662" s="45"/>
      <c r="E662" s="50"/>
      <c r="F662" s="50"/>
      <c r="G662" s="47">
        <f>SUM(G663:G692)</f>
        <v>23222202</v>
      </c>
      <c r="H662" s="48">
        <f t="shared" ref="H662:I662" si="50">SUM(H663:H692)</f>
        <v>23406594</v>
      </c>
      <c r="I662" s="47">
        <f t="shared" si="50"/>
        <v>1935178</v>
      </c>
    </row>
    <row r="663" spans="1:9" ht="12.75" x14ac:dyDescent="0.2">
      <c r="A663" s="45">
        <v>1</v>
      </c>
      <c r="B663" s="39" t="s">
        <v>821</v>
      </c>
      <c r="C663" s="94" t="s">
        <v>214</v>
      </c>
      <c r="D663" s="45" t="str">
        <f t="shared" si="48"/>
        <v>-</v>
      </c>
      <c r="E663" s="50">
        <v>0.5</v>
      </c>
      <c r="F663" s="50">
        <v>0.6</v>
      </c>
      <c r="G663" s="51">
        <v>317312</v>
      </c>
      <c r="H663" s="52">
        <v>317312</v>
      </c>
      <c r="I663" s="51">
        <f t="shared" si="49"/>
        <v>26443</v>
      </c>
    </row>
    <row r="664" spans="1:9" ht="12.75" x14ac:dyDescent="0.2">
      <c r="A664" s="45">
        <v>2</v>
      </c>
      <c r="B664" s="39" t="s">
        <v>822</v>
      </c>
      <c r="C664" s="94"/>
      <c r="D664" s="45" t="str">
        <f t="shared" si="48"/>
        <v>-</v>
      </c>
      <c r="E664" s="50">
        <v>0.5</v>
      </c>
      <c r="F664" s="50">
        <v>0.6</v>
      </c>
      <c r="G664" s="51">
        <v>317312</v>
      </c>
      <c r="H664" s="52">
        <v>317312</v>
      </c>
      <c r="I664" s="51">
        <f t="shared" si="49"/>
        <v>26443</v>
      </c>
    </row>
    <row r="665" spans="1:9" ht="12.75" x14ac:dyDescent="0.2">
      <c r="A665" s="45">
        <v>3</v>
      </c>
      <c r="B665" s="39" t="s">
        <v>823</v>
      </c>
      <c r="C665" s="94"/>
      <c r="D665" s="45" t="str">
        <f t="shared" si="48"/>
        <v>-</v>
      </c>
      <c r="E665" s="50">
        <v>0.5</v>
      </c>
      <c r="F665" s="50">
        <v>0.6</v>
      </c>
      <c r="G665" s="51">
        <v>317312</v>
      </c>
      <c r="H665" s="52">
        <v>317312</v>
      </c>
      <c r="I665" s="51">
        <f t="shared" si="49"/>
        <v>26443</v>
      </c>
    </row>
    <row r="666" spans="1:9" ht="12.75" x14ac:dyDescent="0.2">
      <c r="A666" s="45">
        <v>4</v>
      </c>
      <c r="B666" s="39" t="s">
        <v>824</v>
      </c>
      <c r="C666" s="94"/>
      <c r="D666" s="45" t="str">
        <f t="shared" si="48"/>
        <v>-</v>
      </c>
      <c r="E666" s="50">
        <v>0.5</v>
      </c>
      <c r="F666" s="50">
        <v>0.6</v>
      </c>
      <c r="G666" s="51">
        <v>317312</v>
      </c>
      <c r="H666" s="52">
        <v>317312</v>
      </c>
      <c r="I666" s="51">
        <f t="shared" si="49"/>
        <v>26443</v>
      </c>
    </row>
    <row r="667" spans="1:9" ht="15" customHeight="1" x14ac:dyDescent="0.2">
      <c r="A667" s="45">
        <v>5</v>
      </c>
      <c r="B667" s="39" t="s">
        <v>825</v>
      </c>
      <c r="C667" s="94" t="s">
        <v>216</v>
      </c>
      <c r="D667" s="45" t="str">
        <f t="shared" si="48"/>
        <v>-</v>
      </c>
      <c r="E667" s="50">
        <v>1</v>
      </c>
      <c r="F667" s="50">
        <v>0.6</v>
      </c>
      <c r="G667" s="51">
        <v>634624</v>
      </c>
      <c r="H667" s="52">
        <v>634624</v>
      </c>
      <c r="I667" s="51">
        <f t="shared" si="49"/>
        <v>52885</v>
      </c>
    </row>
    <row r="668" spans="1:9" ht="12.75" x14ac:dyDescent="0.2">
      <c r="A668" s="45">
        <v>6</v>
      </c>
      <c r="B668" s="39" t="s">
        <v>826</v>
      </c>
      <c r="C668" s="94"/>
      <c r="D668" s="45" t="str">
        <f t="shared" si="48"/>
        <v>-</v>
      </c>
      <c r="E668" s="50">
        <v>1</v>
      </c>
      <c r="F668" s="50">
        <v>0.6</v>
      </c>
      <c r="G668" s="51">
        <v>634624</v>
      </c>
      <c r="H668" s="52">
        <v>475968</v>
      </c>
      <c r="I668" s="51">
        <f t="shared" si="49"/>
        <v>52885</v>
      </c>
    </row>
    <row r="669" spans="1:9" ht="12.75" x14ac:dyDescent="0.2">
      <c r="A669" s="45">
        <v>7</v>
      </c>
      <c r="B669" s="39" t="s">
        <v>827</v>
      </c>
      <c r="C669" s="94"/>
      <c r="D669" s="45" t="str">
        <f t="shared" si="48"/>
        <v>-</v>
      </c>
      <c r="E669" s="50">
        <v>1</v>
      </c>
      <c r="F669" s="50">
        <v>0.6</v>
      </c>
      <c r="G669" s="51">
        <v>634624</v>
      </c>
      <c r="H669" s="52">
        <v>634624</v>
      </c>
      <c r="I669" s="51">
        <f t="shared" si="49"/>
        <v>52885</v>
      </c>
    </row>
    <row r="670" spans="1:9" ht="12.75" x14ac:dyDescent="0.2">
      <c r="A670" s="45">
        <v>8</v>
      </c>
      <c r="B670" s="39" t="s">
        <v>828</v>
      </c>
      <c r="C670" s="94"/>
      <c r="D670" s="45" t="str">
        <f t="shared" si="48"/>
        <v>-</v>
      </c>
      <c r="E670" s="50">
        <v>1</v>
      </c>
      <c r="F670" s="50">
        <v>0.6</v>
      </c>
      <c r="G670" s="51">
        <v>634624</v>
      </c>
      <c r="H670" s="52">
        <v>634624</v>
      </c>
      <c r="I670" s="51">
        <f t="shared" si="49"/>
        <v>52885</v>
      </c>
    </row>
    <row r="671" spans="1:9" ht="12.75" x14ac:dyDescent="0.2">
      <c r="A671" s="45">
        <v>9</v>
      </c>
      <c r="B671" s="39" t="s">
        <v>829</v>
      </c>
      <c r="C671" s="94"/>
      <c r="D671" s="45" t="str">
        <f t="shared" si="48"/>
        <v>-</v>
      </c>
      <c r="E671" s="50">
        <v>1</v>
      </c>
      <c r="F671" s="50">
        <v>0.6</v>
      </c>
      <c r="G671" s="51">
        <v>634624</v>
      </c>
      <c r="H671" s="52">
        <v>634624</v>
      </c>
      <c r="I671" s="51">
        <f t="shared" si="49"/>
        <v>52885</v>
      </c>
    </row>
    <row r="672" spans="1:9" ht="12.75" x14ac:dyDescent="0.2">
      <c r="A672" s="45">
        <v>10</v>
      </c>
      <c r="B672" s="39" t="s">
        <v>297</v>
      </c>
      <c r="C672" s="94"/>
      <c r="D672" s="45" t="str">
        <f t="shared" si="48"/>
        <v>-</v>
      </c>
      <c r="E672" s="50">
        <v>1</v>
      </c>
      <c r="F672" s="50">
        <v>0.6</v>
      </c>
      <c r="G672" s="51">
        <v>634624</v>
      </c>
      <c r="H672" s="52">
        <v>634624</v>
      </c>
      <c r="I672" s="51">
        <f t="shared" si="49"/>
        <v>52885</v>
      </c>
    </row>
    <row r="673" spans="1:9" ht="12.75" x14ac:dyDescent="0.2">
      <c r="A673" s="45">
        <v>11</v>
      </c>
      <c r="B673" s="39" t="s">
        <v>561</v>
      </c>
      <c r="C673" s="94"/>
      <c r="D673" s="45" t="str">
        <f t="shared" si="48"/>
        <v>-</v>
      </c>
      <c r="E673" s="50">
        <v>1</v>
      </c>
      <c r="F673" s="50">
        <v>0.6</v>
      </c>
      <c r="G673" s="51">
        <v>634624</v>
      </c>
      <c r="H673" s="52">
        <v>634624</v>
      </c>
      <c r="I673" s="51">
        <f t="shared" si="49"/>
        <v>52885</v>
      </c>
    </row>
    <row r="674" spans="1:9" ht="12.75" x14ac:dyDescent="0.2">
      <c r="A674" s="45">
        <v>12</v>
      </c>
      <c r="B674" s="39" t="s">
        <v>830</v>
      </c>
      <c r="C674" s="94"/>
      <c r="D674" s="45" t="str">
        <f t="shared" si="48"/>
        <v>-</v>
      </c>
      <c r="E674" s="50">
        <v>1</v>
      </c>
      <c r="F674" s="50">
        <v>0.6</v>
      </c>
      <c r="G674" s="51">
        <v>634624</v>
      </c>
      <c r="H674" s="52">
        <v>634624</v>
      </c>
      <c r="I674" s="51">
        <f t="shared" si="49"/>
        <v>52885</v>
      </c>
    </row>
    <row r="675" spans="1:9" ht="12.75" x14ac:dyDescent="0.2">
      <c r="A675" s="45">
        <v>13</v>
      </c>
      <c r="B675" s="39" t="s">
        <v>831</v>
      </c>
      <c r="C675" s="94"/>
      <c r="D675" s="45" t="str">
        <f t="shared" si="48"/>
        <v>-</v>
      </c>
      <c r="E675" s="50">
        <v>1</v>
      </c>
      <c r="F675" s="50">
        <v>0.6</v>
      </c>
      <c r="G675" s="51">
        <v>634624</v>
      </c>
      <c r="H675" s="52">
        <v>634624</v>
      </c>
      <c r="I675" s="51">
        <f t="shared" si="49"/>
        <v>52885</v>
      </c>
    </row>
    <row r="676" spans="1:9" ht="12.75" x14ac:dyDescent="0.2">
      <c r="A676" s="45">
        <v>14</v>
      </c>
      <c r="B676" s="39" t="s">
        <v>759</v>
      </c>
      <c r="C676" s="94"/>
      <c r="D676" s="45" t="str">
        <f t="shared" si="48"/>
        <v>-</v>
      </c>
      <c r="E676" s="50">
        <v>1</v>
      </c>
      <c r="F676" s="50">
        <v>0.6</v>
      </c>
      <c r="G676" s="51">
        <v>634624</v>
      </c>
      <c r="H676" s="52">
        <v>634624</v>
      </c>
      <c r="I676" s="51">
        <f t="shared" si="49"/>
        <v>52885</v>
      </c>
    </row>
    <row r="677" spans="1:9" ht="12.75" x14ac:dyDescent="0.2">
      <c r="A677" s="45">
        <v>15</v>
      </c>
      <c r="B677" s="39" t="s">
        <v>832</v>
      </c>
      <c r="C677" s="94"/>
      <c r="D677" s="45" t="str">
        <f t="shared" si="48"/>
        <v>-</v>
      </c>
      <c r="E677" s="50">
        <v>1</v>
      </c>
      <c r="F677" s="50">
        <v>0.6</v>
      </c>
      <c r="G677" s="51">
        <v>634624</v>
      </c>
      <c r="H677" s="52">
        <v>634624</v>
      </c>
      <c r="I677" s="51">
        <f t="shared" si="49"/>
        <v>52885</v>
      </c>
    </row>
    <row r="678" spans="1:9" ht="12.75" x14ac:dyDescent="0.2">
      <c r="A678" s="45">
        <v>16</v>
      </c>
      <c r="B678" s="39" t="s">
        <v>833</v>
      </c>
      <c r="C678" s="94"/>
      <c r="D678" s="45" t="str">
        <f t="shared" si="48"/>
        <v>-</v>
      </c>
      <c r="E678" s="50">
        <v>1</v>
      </c>
      <c r="F678" s="50">
        <v>0.6</v>
      </c>
      <c r="G678" s="51">
        <v>634624</v>
      </c>
      <c r="H678" s="52">
        <v>634624</v>
      </c>
      <c r="I678" s="51">
        <f t="shared" si="49"/>
        <v>52885</v>
      </c>
    </row>
    <row r="679" spans="1:9" ht="12.75" x14ac:dyDescent="0.2">
      <c r="A679" s="45">
        <v>17</v>
      </c>
      <c r="B679" s="39" t="s">
        <v>834</v>
      </c>
      <c r="C679" s="94"/>
      <c r="D679" s="45" t="str">
        <f t="shared" si="48"/>
        <v>-</v>
      </c>
      <c r="E679" s="50">
        <v>1</v>
      </c>
      <c r="F679" s="50">
        <v>0.6</v>
      </c>
      <c r="G679" s="51">
        <v>634624</v>
      </c>
      <c r="H679" s="52">
        <v>634624</v>
      </c>
      <c r="I679" s="51">
        <f t="shared" si="49"/>
        <v>52885</v>
      </c>
    </row>
    <row r="680" spans="1:9" ht="12.75" x14ac:dyDescent="0.2">
      <c r="A680" s="45">
        <v>18</v>
      </c>
      <c r="B680" s="39" t="s">
        <v>555</v>
      </c>
      <c r="C680" s="94"/>
      <c r="D680" s="45" t="str">
        <f t="shared" si="48"/>
        <v>+</v>
      </c>
      <c r="E680" s="50">
        <v>1</v>
      </c>
      <c r="F680" s="50">
        <v>1</v>
      </c>
      <c r="G680" s="51">
        <v>1057706</v>
      </c>
      <c r="H680" s="52">
        <v>740395</v>
      </c>
      <c r="I680" s="51">
        <f t="shared" si="49"/>
        <v>88142</v>
      </c>
    </row>
    <row r="681" spans="1:9" ht="12.75" x14ac:dyDescent="0.2">
      <c r="A681" s="45">
        <v>19</v>
      </c>
      <c r="B681" s="39" t="s">
        <v>835</v>
      </c>
      <c r="C681" s="94"/>
      <c r="D681" s="45" t="str">
        <f t="shared" si="48"/>
        <v>-</v>
      </c>
      <c r="E681" s="50">
        <v>1</v>
      </c>
      <c r="F681" s="50">
        <v>0.6</v>
      </c>
      <c r="G681" s="51">
        <v>634624</v>
      </c>
      <c r="H681" s="52">
        <v>634624</v>
      </c>
      <c r="I681" s="51">
        <f t="shared" si="49"/>
        <v>52885</v>
      </c>
    </row>
    <row r="682" spans="1:9" ht="12.75" x14ac:dyDescent="0.2">
      <c r="A682" s="45">
        <v>20</v>
      </c>
      <c r="B682" s="39" t="s">
        <v>836</v>
      </c>
      <c r="C682" s="94"/>
      <c r="D682" s="45" t="str">
        <f t="shared" si="48"/>
        <v>+</v>
      </c>
      <c r="E682" s="50">
        <v>1</v>
      </c>
      <c r="F682" s="50">
        <v>1</v>
      </c>
      <c r="G682" s="51">
        <v>1057706</v>
      </c>
      <c r="H682" s="52">
        <v>1057706</v>
      </c>
      <c r="I682" s="51">
        <f t="shared" si="49"/>
        <v>88142</v>
      </c>
    </row>
    <row r="683" spans="1:9" ht="12.75" x14ac:dyDescent="0.2">
      <c r="A683" s="45">
        <v>21</v>
      </c>
      <c r="B683" s="39" t="s">
        <v>837</v>
      </c>
      <c r="C683" s="94"/>
      <c r="D683" s="45" t="str">
        <f t="shared" si="48"/>
        <v>-</v>
      </c>
      <c r="E683" s="50">
        <v>1</v>
      </c>
      <c r="F683" s="50">
        <v>0.6</v>
      </c>
      <c r="G683" s="51">
        <v>634624</v>
      </c>
      <c r="H683" s="52">
        <v>634624</v>
      </c>
      <c r="I683" s="51">
        <f t="shared" si="49"/>
        <v>52885</v>
      </c>
    </row>
    <row r="684" spans="1:9" ht="12.75" x14ac:dyDescent="0.2">
      <c r="A684" s="45">
        <v>22</v>
      </c>
      <c r="B684" s="39" t="s">
        <v>592</v>
      </c>
      <c r="C684" s="94"/>
      <c r="D684" s="45" t="str">
        <f t="shared" si="48"/>
        <v>+</v>
      </c>
      <c r="E684" s="50">
        <v>1</v>
      </c>
      <c r="F684" s="50">
        <v>1</v>
      </c>
      <c r="G684" s="51">
        <v>1057706</v>
      </c>
      <c r="H684" s="52">
        <v>1057706</v>
      </c>
      <c r="I684" s="51">
        <f t="shared" si="49"/>
        <v>88142</v>
      </c>
    </row>
    <row r="685" spans="1:9" ht="12.75" x14ac:dyDescent="0.2">
      <c r="A685" s="45">
        <v>23</v>
      </c>
      <c r="B685" s="39" t="s">
        <v>838</v>
      </c>
      <c r="C685" s="94"/>
      <c r="D685" s="45" t="str">
        <f t="shared" si="48"/>
        <v>+</v>
      </c>
      <c r="E685" s="50">
        <v>1</v>
      </c>
      <c r="F685" s="50">
        <v>1</v>
      </c>
      <c r="G685" s="51">
        <v>1057706</v>
      </c>
      <c r="H685" s="52">
        <v>1057706</v>
      </c>
      <c r="I685" s="51">
        <f t="shared" si="49"/>
        <v>88142</v>
      </c>
    </row>
    <row r="686" spans="1:9" ht="12.75" x14ac:dyDescent="0.2">
      <c r="A686" s="45">
        <v>24</v>
      </c>
      <c r="B686" s="39" t="s">
        <v>839</v>
      </c>
      <c r="C686" s="94"/>
      <c r="D686" s="45" t="str">
        <f t="shared" si="48"/>
        <v>+</v>
      </c>
      <c r="E686" s="50">
        <v>1</v>
      </c>
      <c r="F686" s="50">
        <v>1</v>
      </c>
      <c r="G686" s="51">
        <v>1057706</v>
      </c>
      <c r="H686" s="52">
        <v>1206964</v>
      </c>
      <c r="I686" s="51">
        <f t="shared" si="49"/>
        <v>88142</v>
      </c>
    </row>
    <row r="687" spans="1:9" ht="15" customHeight="1" x14ac:dyDescent="0.2">
      <c r="A687" s="45">
        <v>25</v>
      </c>
      <c r="B687" s="39" t="s">
        <v>840</v>
      </c>
      <c r="C687" s="94"/>
      <c r="D687" s="45" t="str">
        <f t="shared" si="48"/>
        <v>+</v>
      </c>
      <c r="E687" s="50">
        <v>1</v>
      </c>
      <c r="F687" s="50">
        <v>1</v>
      </c>
      <c r="G687" s="51">
        <v>1057706</v>
      </c>
      <c r="H687" s="52">
        <v>1206964</v>
      </c>
      <c r="I687" s="51">
        <f t="shared" si="49"/>
        <v>88142</v>
      </c>
    </row>
    <row r="688" spans="1:9" ht="12.75" x14ac:dyDescent="0.2">
      <c r="A688" s="45">
        <v>26</v>
      </c>
      <c r="B688" s="39" t="s">
        <v>841</v>
      </c>
      <c r="C688" s="94"/>
      <c r="D688" s="45" t="str">
        <f t="shared" si="48"/>
        <v>+</v>
      </c>
      <c r="E688" s="50">
        <v>1</v>
      </c>
      <c r="F688" s="50">
        <v>1</v>
      </c>
      <c r="G688" s="51">
        <v>1057706</v>
      </c>
      <c r="H688" s="51">
        <v>1057706</v>
      </c>
      <c r="I688" s="51">
        <f t="shared" si="49"/>
        <v>88142</v>
      </c>
    </row>
    <row r="689" spans="1:9" ht="12.75" x14ac:dyDescent="0.2">
      <c r="A689" s="45">
        <v>27</v>
      </c>
      <c r="B689" s="39" t="s">
        <v>842</v>
      </c>
      <c r="C689" s="94"/>
      <c r="D689" s="45" t="str">
        <f t="shared" si="48"/>
        <v>-</v>
      </c>
      <c r="E689" s="50">
        <v>1</v>
      </c>
      <c r="F689" s="50">
        <v>0.6</v>
      </c>
      <c r="G689" s="51">
        <v>634624</v>
      </c>
      <c r="H689" s="52">
        <v>996467</v>
      </c>
      <c r="I689" s="51">
        <f t="shared" si="49"/>
        <v>52885</v>
      </c>
    </row>
    <row r="690" spans="1:9" ht="12.75" x14ac:dyDescent="0.2">
      <c r="A690" s="45">
        <v>28</v>
      </c>
      <c r="B690" s="39" t="s">
        <v>843</v>
      </c>
      <c r="C690" s="94" t="s">
        <v>514</v>
      </c>
      <c r="D690" s="45" t="str">
        <f t="shared" si="48"/>
        <v>-</v>
      </c>
      <c r="E690" s="50">
        <v>1</v>
      </c>
      <c r="F690" s="55" t="s">
        <v>515</v>
      </c>
      <c r="G690" s="51">
        <v>1256717</v>
      </c>
      <c r="H690" s="51">
        <v>1256717</v>
      </c>
      <c r="I690" s="51">
        <f t="shared" si="49"/>
        <v>104726</v>
      </c>
    </row>
    <row r="691" spans="1:9" ht="12.75" x14ac:dyDescent="0.2">
      <c r="A691" s="45">
        <v>29</v>
      </c>
      <c r="B691" s="39" t="s">
        <v>844</v>
      </c>
      <c r="C691" s="94"/>
      <c r="D691" s="45" t="str">
        <f t="shared" si="48"/>
        <v>-</v>
      </c>
      <c r="E691" s="50">
        <v>1</v>
      </c>
      <c r="F691" s="55" t="s">
        <v>515</v>
      </c>
      <c r="G691" s="51">
        <v>1256717</v>
      </c>
      <c r="H691" s="51">
        <v>1256717</v>
      </c>
      <c r="I691" s="51">
        <f t="shared" si="49"/>
        <v>104726</v>
      </c>
    </row>
    <row r="692" spans="1:9" ht="12.75" x14ac:dyDescent="0.2">
      <c r="A692" s="45">
        <v>30</v>
      </c>
      <c r="B692" s="39" t="s">
        <v>845</v>
      </c>
      <c r="C692" s="88" t="s">
        <v>383</v>
      </c>
      <c r="D692" s="45" t="str">
        <f t="shared" si="48"/>
        <v>+</v>
      </c>
      <c r="E692" s="50">
        <v>1</v>
      </c>
      <c r="F692" s="50">
        <v>1</v>
      </c>
      <c r="G692" s="51">
        <v>1881594</v>
      </c>
      <c r="H692" s="51">
        <v>1881594</v>
      </c>
      <c r="I692" s="51">
        <f t="shared" si="49"/>
        <v>156800</v>
      </c>
    </row>
    <row r="693" spans="1:9" ht="12.75" x14ac:dyDescent="0.2">
      <c r="A693" s="45"/>
      <c r="B693" s="46" t="s">
        <v>195</v>
      </c>
      <c r="C693" s="88"/>
      <c r="D693" s="45"/>
      <c r="E693" s="50"/>
      <c r="F693" s="50"/>
      <c r="G693" s="47">
        <f>SUM(G694:G714)</f>
        <v>15743116</v>
      </c>
      <c r="H693" s="48">
        <f t="shared" ref="H693:I693" si="51">SUM(H694:H714)</f>
        <v>15769559</v>
      </c>
      <c r="I693" s="47">
        <f t="shared" si="51"/>
        <v>1311923</v>
      </c>
    </row>
    <row r="694" spans="1:9" ht="12.75" x14ac:dyDescent="0.2">
      <c r="A694" s="45">
        <v>1</v>
      </c>
      <c r="B694" s="54" t="s">
        <v>846</v>
      </c>
      <c r="C694" s="94" t="s">
        <v>214</v>
      </c>
      <c r="D694" s="45" t="str">
        <f t="shared" ref="D694:D752" si="52">IF(F694=1,"+","-")</f>
        <v>-</v>
      </c>
      <c r="E694" s="50">
        <v>0.5</v>
      </c>
      <c r="F694" s="50">
        <v>0.6</v>
      </c>
      <c r="G694" s="51">
        <v>317312</v>
      </c>
      <c r="H694" s="52">
        <v>317312</v>
      </c>
      <c r="I694" s="51">
        <f t="shared" ref="I694:I752" si="53">G694/12</f>
        <v>26443</v>
      </c>
    </row>
    <row r="695" spans="1:9" ht="12.75" x14ac:dyDescent="0.2">
      <c r="A695" s="45">
        <v>2</v>
      </c>
      <c r="B695" s="54" t="s">
        <v>847</v>
      </c>
      <c r="C695" s="94"/>
      <c r="D695" s="45" t="str">
        <f t="shared" si="52"/>
        <v>-</v>
      </c>
      <c r="E695" s="50">
        <v>0.5</v>
      </c>
      <c r="F695" s="50">
        <v>0.6</v>
      </c>
      <c r="G695" s="51">
        <v>317312</v>
      </c>
      <c r="H695" s="52">
        <v>317312</v>
      </c>
      <c r="I695" s="51">
        <f t="shared" si="53"/>
        <v>26443</v>
      </c>
    </row>
    <row r="696" spans="1:9" ht="12.75" x14ac:dyDescent="0.2">
      <c r="A696" s="45">
        <v>3</v>
      </c>
      <c r="B696" s="54" t="s">
        <v>848</v>
      </c>
      <c r="C696" s="94"/>
      <c r="D696" s="45" t="str">
        <f t="shared" si="52"/>
        <v>-</v>
      </c>
      <c r="E696" s="50">
        <v>0.5</v>
      </c>
      <c r="F696" s="50">
        <v>0.6</v>
      </c>
      <c r="G696" s="51">
        <v>317312</v>
      </c>
      <c r="H696" s="52">
        <v>79328</v>
      </c>
      <c r="I696" s="51">
        <f t="shared" si="53"/>
        <v>26443</v>
      </c>
    </row>
    <row r="697" spans="1:9" ht="12.75" x14ac:dyDescent="0.2">
      <c r="A697" s="45">
        <v>4</v>
      </c>
      <c r="B697" s="54" t="s">
        <v>849</v>
      </c>
      <c r="C697" s="94" t="s">
        <v>216</v>
      </c>
      <c r="D697" s="45" t="str">
        <f t="shared" si="52"/>
        <v>-</v>
      </c>
      <c r="E697" s="50">
        <v>1</v>
      </c>
      <c r="F697" s="50">
        <v>0.6</v>
      </c>
      <c r="G697" s="51">
        <v>634624</v>
      </c>
      <c r="H697" s="52">
        <v>634624</v>
      </c>
      <c r="I697" s="51">
        <f t="shared" si="53"/>
        <v>52885</v>
      </c>
    </row>
    <row r="698" spans="1:9" ht="12.75" x14ac:dyDescent="0.2">
      <c r="A698" s="45">
        <v>5</v>
      </c>
      <c r="B698" s="54" t="s">
        <v>850</v>
      </c>
      <c r="C698" s="94"/>
      <c r="D698" s="45" t="str">
        <f t="shared" si="52"/>
        <v>-</v>
      </c>
      <c r="E698" s="50">
        <v>1</v>
      </c>
      <c r="F698" s="50">
        <v>0.6</v>
      </c>
      <c r="G698" s="51">
        <v>634624</v>
      </c>
      <c r="H698" s="52">
        <v>634624</v>
      </c>
      <c r="I698" s="51">
        <f t="shared" si="53"/>
        <v>52885</v>
      </c>
    </row>
    <row r="699" spans="1:9" ht="12.75" x14ac:dyDescent="0.2">
      <c r="A699" s="45">
        <v>6</v>
      </c>
      <c r="B699" s="54" t="s">
        <v>851</v>
      </c>
      <c r="C699" s="94"/>
      <c r="D699" s="45" t="str">
        <f t="shared" si="52"/>
        <v>-</v>
      </c>
      <c r="E699" s="50">
        <v>1</v>
      </c>
      <c r="F699" s="50">
        <v>0.6</v>
      </c>
      <c r="G699" s="51">
        <v>634624</v>
      </c>
      <c r="H699" s="52">
        <v>634624</v>
      </c>
      <c r="I699" s="51">
        <f t="shared" si="53"/>
        <v>52885</v>
      </c>
    </row>
    <row r="700" spans="1:9" ht="12.75" x14ac:dyDescent="0.2">
      <c r="A700" s="45">
        <v>7</v>
      </c>
      <c r="B700" s="54" t="s">
        <v>852</v>
      </c>
      <c r="C700" s="94"/>
      <c r="D700" s="45" t="str">
        <f t="shared" si="52"/>
        <v>-</v>
      </c>
      <c r="E700" s="50">
        <v>1</v>
      </c>
      <c r="F700" s="50">
        <v>0</v>
      </c>
      <c r="G700" s="51">
        <v>0</v>
      </c>
      <c r="H700" s="52">
        <v>158656</v>
      </c>
      <c r="I700" s="51">
        <f t="shared" si="53"/>
        <v>0</v>
      </c>
    </row>
    <row r="701" spans="1:9" ht="12.75" x14ac:dyDescent="0.2">
      <c r="A701" s="45">
        <v>8</v>
      </c>
      <c r="B701" s="54" t="s">
        <v>853</v>
      </c>
      <c r="C701" s="94"/>
      <c r="D701" s="45" t="str">
        <f t="shared" si="52"/>
        <v>-</v>
      </c>
      <c r="E701" s="50">
        <v>1</v>
      </c>
      <c r="F701" s="50">
        <v>0.6</v>
      </c>
      <c r="G701" s="51">
        <v>634624</v>
      </c>
      <c r="H701" s="52">
        <v>740395</v>
      </c>
      <c r="I701" s="51">
        <f t="shared" si="53"/>
        <v>52885</v>
      </c>
    </row>
    <row r="702" spans="1:9" ht="12.75" x14ac:dyDescent="0.2">
      <c r="A702" s="45">
        <v>9</v>
      </c>
      <c r="B702" s="54" t="s">
        <v>854</v>
      </c>
      <c r="C702" s="94"/>
      <c r="D702" s="45" t="str">
        <f t="shared" si="52"/>
        <v>-</v>
      </c>
      <c r="E702" s="50">
        <v>1</v>
      </c>
      <c r="F702" s="50">
        <v>0.6</v>
      </c>
      <c r="G702" s="51">
        <v>634624</v>
      </c>
      <c r="H702" s="52">
        <v>634624</v>
      </c>
      <c r="I702" s="51">
        <f t="shared" si="53"/>
        <v>52885</v>
      </c>
    </row>
    <row r="703" spans="1:9" ht="12.75" x14ac:dyDescent="0.2">
      <c r="A703" s="45">
        <v>10</v>
      </c>
      <c r="B703" s="54" t="s">
        <v>855</v>
      </c>
      <c r="C703" s="94"/>
      <c r="D703" s="45" t="str">
        <f t="shared" si="52"/>
        <v>-</v>
      </c>
      <c r="E703" s="50">
        <v>1</v>
      </c>
      <c r="F703" s="50">
        <v>0.6</v>
      </c>
      <c r="G703" s="51">
        <v>634624</v>
      </c>
      <c r="H703" s="52">
        <v>634624</v>
      </c>
      <c r="I703" s="51">
        <f t="shared" si="53"/>
        <v>52885</v>
      </c>
    </row>
    <row r="704" spans="1:9" ht="12.75" x14ac:dyDescent="0.2">
      <c r="A704" s="45">
        <v>11</v>
      </c>
      <c r="B704" s="54" t="s">
        <v>856</v>
      </c>
      <c r="C704" s="94"/>
      <c r="D704" s="45" t="str">
        <f t="shared" si="52"/>
        <v>+</v>
      </c>
      <c r="E704" s="50">
        <v>1</v>
      </c>
      <c r="F704" s="50">
        <v>1</v>
      </c>
      <c r="G704" s="51">
        <v>1057706</v>
      </c>
      <c r="H704" s="52">
        <v>1057706</v>
      </c>
      <c r="I704" s="51">
        <f t="shared" si="53"/>
        <v>88142</v>
      </c>
    </row>
    <row r="705" spans="1:9" ht="12.75" x14ac:dyDescent="0.2">
      <c r="A705" s="45">
        <v>12</v>
      </c>
      <c r="B705" s="54" t="s">
        <v>857</v>
      </c>
      <c r="C705" s="94"/>
      <c r="D705" s="45" t="str">
        <f t="shared" si="52"/>
        <v>-</v>
      </c>
      <c r="E705" s="50">
        <v>1</v>
      </c>
      <c r="F705" s="50">
        <v>0.6</v>
      </c>
      <c r="G705" s="51">
        <v>634624</v>
      </c>
      <c r="H705" s="52">
        <v>634624</v>
      </c>
      <c r="I705" s="51">
        <f t="shared" si="53"/>
        <v>52885</v>
      </c>
    </row>
    <row r="706" spans="1:9" ht="12.75" x14ac:dyDescent="0.2">
      <c r="A706" s="45">
        <v>13</v>
      </c>
      <c r="B706" s="54" t="s">
        <v>858</v>
      </c>
      <c r="C706" s="94"/>
      <c r="D706" s="45" t="str">
        <f t="shared" si="52"/>
        <v>+</v>
      </c>
      <c r="E706" s="50">
        <v>1</v>
      </c>
      <c r="F706" s="50">
        <v>1</v>
      </c>
      <c r="G706" s="51">
        <v>1057706</v>
      </c>
      <c r="H706" s="52">
        <v>1057706</v>
      </c>
      <c r="I706" s="51">
        <f t="shared" si="53"/>
        <v>88142</v>
      </c>
    </row>
    <row r="707" spans="1:9" ht="12.75" x14ac:dyDescent="0.2">
      <c r="A707" s="45">
        <v>14</v>
      </c>
      <c r="B707" s="54" t="s">
        <v>859</v>
      </c>
      <c r="C707" s="94"/>
      <c r="D707" s="45" t="str">
        <f t="shared" si="52"/>
        <v>+</v>
      </c>
      <c r="E707" s="50">
        <v>1</v>
      </c>
      <c r="F707" s="50">
        <v>1</v>
      </c>
      <c r="G707" s="51">
        <v>1057706</v>
      </c>
      <c r="H707" s="52">
        <v>1057706</v>
      </c>
      <c r="I707" s="51">
        <f t="shared" si="53"/>
        <v>88142</v>
      </c>
    </row>
    <row r="708" spans="1:9" ht="12.75" x14ac:dyDescent="0.2">
      <c r="A708" s="45">
        <v>15</v>
      </c>
      <c r="B708" s="54" t="s">
        <v>860</v>
      </c>
      <c r="C708" s="94"/>
      <c r="D708" s="45" t="str">
        <f t="shared" si="52"/>
        <v>-</v>
      </c>
      <c r="E708" s="50">
        <v>1</v>
      </c>
      <c r="F708" s="50">
        <v>0.6</v>
      </c>
      <c r="G708" s="51">
        <v>634624</v>
      </c>
      <c r="H708" s="52">
        <v>634624</v>
      </c>
      <c r="I708" s="51">
        <f t="shared" si="53"/>
        <v>52885</v>
      </c>
    </row>
    <row r="709" spans="1:9" ht="12.75" x14ac:dyDescent="0.2">
      <c r="A709" s="45">
        <v>16</v>
      </c>
      <c r="B709" s="54" t="s">
        <v>861</v>
      </c>
      <c r="C709" s="94"/>
      <c r="D709" s="45" t="str">
        <f t="shared" si="52"/>
        <v>+</v>
      </c>
      <c r="E709" s="50">
        <v>1</v>
      </c>
      <c r="F709" s="50">
        <v>1</v>
      </c>
      <c r="G709" s="51">
        <v>1057706</v>
      </c>
      <c r="H709" s="52">
        <v>1057706</v>
      </c>
      <c r="I709" s="51">
        <f t="shared" si="53"/>
        <v>88142</v>
      </c>
    </row>
    <row r="710" spans="1:9" ht="12.75" x14ac:dyDescent="0.2">
      <c r="A710" s="45">
        <v>17</v>
      </c>
      <c r="B710" s="54" t="s">
        <v>862</v>
      </c>
      <c r="C710" s="94"/>
      <c r="D710" s="45" t="str">
        <f t="shared" si="52"/>
        <v>+</v>
      </c>
      <c r="E710" s="50">
        <v>1</v>
      </c>
      <c r="F710" s="50">
        <v>1</v>
      </c>
      <c r="G710" s="51">
        <v>1057706</v>
      </c>
      <c r="H710" s="52">
        <v>1057706</v>
      </c>
      <c r="I710" s="51">
        <f t="shared" si="53"/>
        <v>88142</v>
      </c>
    </row>
    <row r="711" spans="1:9" ht="12.75" x14ac:dyDescent="0.2">
      <c r="A711" s="45">
        <v>18</v>
      </c>
      <c r="B711" s="54" t="s">
        <v>863</v>
      </c>
      <c r="C711" s="94"/>
      <c r="D711" s="45" t="str">
        <f t="shared" si="52"/>
        <v>-</v>
      </c>
      <c r="E711" s="50">
        <v>1</v>
      </c>
      <c r="F711" s="50">
        <v>0.6</v>
      </c>
      <c r="G711" s="51">
        <v>634624</v>
      </c>
      <c r="H711" s="52">
        <v>634624</v>
      </c>
      <c r="I711" s="51">
        <f t="shared" si="53"/>
        <v>52885</v>
      </c>
    </row>
    <row r="712" spans="1:9" ht="12.75" x14ac:dyDescent="0.2">
      <c r="A712" s="45">
        <v>19</v>
      </c>
      <c r="B712" s="54" t="s">
        <v>864</v>
      </c>
      <c r="C712" s="94"/>
      <c r="D712" s="45" t="str">
        <f t="shared" si="52"/>
        <v>+</v>
      </c>
      <c r="E712" s="50">
        <v>1</v>
      </c>
      <c r="F712" s="50">
        <v>1</v>
      </c>
      <c r="G712" s="51">
        <v>1057706</v>
      </c>
      <c r="H712" s="52">
        <v>1057706</v>
      </c>
      <c r="I712" s="51">
        <f t="shared" si="53"/>
        <v>88142</v>
      </c>
    </row>
    <row r="713" spans="1:9" ht="12.75" x14ac:dyDescent="0.2">
      <c r="A713" s="45">
        <v>20</v>
      </c>
      <c r="B713" s="54" t="s">
        <v>865</v>
      </c>
      <c r="C713" s="94"/>
      <c r="D713" s="45" t="str">
        <f t="shared" si="52"/>
        <v>+</v>
      </c>
      <c r="E713" s="50">
        <v>1</v>
      </c>
      <c r="F713" s="50">
        <v>1</v>
      </c>
      <c r="G713" s="51">
        <v>1057706</v>
      </c>
      <c r="H713" s="52">
        <v>1057706</v>
      </c>
      <c r="I713" s="51">
        <f t="shared" si="53"/>
        <v>88142</v>
      </c>
    </row>
    <row r="714" spans="1:9" ht="12.75" x14ac:dyDescent="0.2">
      <c r="A714" s="45">
        <v>21</v>
      </c>
      <c r="B714" s="54" t="s">
        <v>866</v>
      </c>
      <c r="C714" s="88" t="s">
        <v>514</v>
      </c>
      <c r="D714" s="45" t="str">
        <f t="shared" si="52"/>
        <v>+</v>
      </c>
      <c r="E714" s="50">
        <v>1</v>
      </c>
      <c r="F714" s="50">
        <v>1</v>
      </c>
      <c r="G714" s="51">
        <v>1675622</v>
      </c>
      <c r="H714" s="52">
        <v>1675622</v>
      </c>
      <c r="I714" s="51">
        <f t="shared" si="53"/>
        <v>139635</v>
      </c>
    </row>
    <row r="715" spans="1:9" ht="12.75" x14ac:dyDescent="0.2">
      <c r="A715" s="45"/>
      <c r="B715" s="46" t="s">
        <v>196</v>
      </c>
      <c r="C715" s="88"/>
      <c r="D715" s="45"/>
      <c r="E715" s="50"/>
      <c r="F715" s="50"/>
      <c r="G715" s="47">
        <f>SUM(G716:G752)</f>
        <v>23045473</v>
      </c>
      <c r="H715" s="48">
        <f t="shared" ref="H715:I715" si="54">SUM(H716:H752)</f>
        <v>21648190</v>
      </c>
      <c r="I715" s="47">
        <f t="shared" si="54"/>
        <v>1920448</v>
      </c>
    </row>
    <row r="716" spans="1:9" ht="12.75" x14ac:dyDescent="0.2">
      <c r="A716" s="45">
        <v>1</v>
      </c>
      <c r="B716" s="54" t="s">
        <v>867</v>
      </c>
      <c r="C716" s="94" t="s">
        <v>214</v>
      </c>
      <c r="D716" s="45" t="str">
        <f t="shared" si="52"/>
        <v>-</v>
      </c>
      <c r="E716" s="50">
        <v>0.5</v>
      </c>
      <c r="F716" s="50">
        <v>0.6</v>
      </c>
      <c r="G716" s="51">
        <v>317312</v>
      </c>
      <c r="H716" s="52">
        <v>317312</v>
      </c>
      <c r="I716" s="51">
        <f t="shared" si="53"/>
        <v>26443</v>
      </c>
    </row>
    <row r="717" spans="1:9" ht="12.75" x14ac:dyDescent="0.2">
      <c r="A717" s="45">
        <v>2</v>
      </c>
      <c r="B717" s="54" t="s">
        <v>868</v>
      </c>
      <c r="C717" s="94"/>
      <c r="D717" s="45" t="str">
        <f t="shared" si="52"/>
        <v>-</v>
      </c>
      <c r="E717" s="50">
        <v>0.5</v>
      </c>
      <c r="F717" s="50">
        <v>0.6</v>
      </c>
      <c r="G717" s="51">
        <v>317312</v>
      </c>
      <c r="H717" s="52">
        <v>317312</v>
      </c>
      <c r="I717" s="51">
        <f t="shared" si="53"/>
        <v>26443</v>
      </c>
    </row>
    <row r="718" spans="1:9" ht="12.75" x14ac:dyDescent="0.2">
      <c r="A718" s="45">
        <v>3</v>
      </c>
      <c r="B718" s="54" t="s">
        <v>869</v>
      </c>
      <c r="C718" s="94"/>
      <c r="D718" s="45" t="str">
        <f t="shared" si="52"/>
        <v>-</v>
      </c>
      <c r="E718" s="50">
        <v>0.5</v>
      </c>
      <c r="F718" s="50">
        <v>0.6</v>
      </c>
      <c r="G718" s="51">
        <v>317312</v>
      </c>
      <c r="H718" s="52">
        <v>79328</v>
      </c>
      <c r="I718" s="51">
        <f t="shared" si="53"/>
        <v>26443</v>
      </c>
    </row>
    <row r="719" spans="1:9" ht="12.75" x14ac:dyDescent="0.2">
      <c r="A719" s="45">
        <v>4</v>
      </c>
      <c r="B719" s="54" t="s">
        <v>870</v>
      </c>
      <c r="C719" s="94"/>
      <c r="D719" s="45" t="str">
        <f t="shared" si="52"/>
        <v>-</v>
      </c>
      <c r="E719" s="50">
        <v>0.5</v>
      </c>
      <c r="F719" s="50">
        <v>0.6</v>
      </c>
      <c r="G719" s="51">
        <v>317312</v>
      </c>
      <c r="H719" s="52">
        <v>317312</v>
      </c>
      <c r="I719" s="51">
        <f t="shared" si="53"/>
        <v>26443</v>
      </c>
    </row>
    <row r="720" spans="1:9" ht="12.75" x14ac:dyDescent="0.2">
      <c r="A720" s="45">
        <v>5</v>
      </c>
      <c r="B720" s="54" t="s">
        <v>871</v>
      </c>
      <c r="C720" s="94"/>
      <c r="D720" s="45" t="str">
        <f t="shared" si="52"/>
        <v>-</v>
      </c>
      <c r="E720" s="50">
        <v>0.5</v>
      </c>
      <c r="F720" s="50">
        <v>0.6</v>
      </c>
      <c r="G720" s="51">
        <v>317312</v>
      </c>
      <c r="H720" s="52">
        <v>555296</v>
      </c>
      <c r="I720" s="51">
        <f t="shared" si="53"/>
        <v>26443</v>
      </c>
    </row>
    <row r="721" spans="1:9" ht="12.75" x14ac:dyDescent="0.2">
      <c r="A721" s="45">
        <v>6</v>
      </c>
      <c r="B721" s="54" t="s">
        <v>872</v>
      </c>
      <c r="C721" s="94"/>
      <c r="D721" s="45" t="str">
        <f t="shared" si="52"/>
        <v>-</v>
      </c>
      <c r="E721" s="50">
        <v>0.5</v>
      </c>
      <c r="F721" s="50">
        <v>0.6</v>
      </c>
      <c r="G721" s="51">
        <v>317312</v>
      </c>
      <c r="H721" s="52">
        <v>158656</v>
      </c>
      <c r="I721" s="51">
        <f t="shared" si="53"/>
        <v>26443</v>
      </c>
    </row>
    <row r="722" spans="1:9" ht="12.75" x14ac:dyDescent="0.2">
      <c r="A722" s="45">
        <v>7</v>
      </c>
      <c r="B722" s="54" t="s">
        <v>873</v>
      </c>
      <c r="C722" s="94" t="s">
        <v>216</v>
      </c>
      <c r="D722" s="45" t="str">
        <f t="shared" si="52"/>
        <v>-</v>
      </c>
      <c r="E722" s="50">
        <v>1</v>
      </c>
      <c r="F722" s="50">
        <v>0.6</v>
      </c>
      <c r="G722" s="51">
        <v>634624</v>
      </c>
      <c r="H722" s="52">
        <v>396640</v>
      </c>
      <c r="I722" s="51">
        <f t="shared" si="53"/>
        <v>52885</v>
      </c>
    </row>
    <row r="723" spans="1:9" ht="12.75" x14ac:dyDescent="0.2">
      <c r="A723" s="45">
        <v>8</v>
      </c>
      <c r="B723" s="54" t="s">
        <v>874</v>
      </c>
      <c r="C723" s="94"/>
      <c r="D723" s="45" t="str">
        <f t="shared" si="52"/>
        <v>-</v>
      </c>
      <c r="E723" s="50">
        <v>1</v>
      </c>
      <c r="F723" s="50">
        <v>0.6</v>
      </c>
      <c r="G723" s="51">
        <v>634624</v>
      </c>
      <c r="H723" s="52">
        <v>634624</v>
      </c>
      <c r="I723" s="51">
        <f t="shared" si="53"/>
        <v>52885</v>
      </c>
    </row>
    <row r="724" spans="1:9" ht="12.75" x14ac:dyDescent="0.2">
      <c r="A724" s="45">
        <v>9</v>
      </c>
      <c r="B724" s="54" t="s">
        <v>875</v>
      </c>
      <c r="C724" s="94"/>
      <c r="D724" s="45" t="str">
        <f t="shared" si="52"/>
        <v>-</v>
      </c>
      <c r="E724" s="50">
        <v>1</v>
      </c>
      <c r="F724" s="50">
        <v>0.6</v>
      </c>
      <c r="G724" s="51">
        <v>634624</v>
      </c>
      <c r="H724" s="52">
        <v>634624</v>
      </c>
      <c r="I724" s="51">
        <f t="shared" si="53"/>
        <v>52885</v>
      </c>
    </row>
    <row r="725" spans="1:9" ht="12.75" x14ac:dyDescent="0.2">
      <c r="A725" s="45">
        <v>10</v>
      </c>
      <c r="B725" s="54" t="s">
        <v>876</v>
      </c>
      <c r="C725" s="94"/>
      <c r="D725" s="45" t="str">
        <f t="shared" si="52"/>
        <v>-</v>
      </c>
      <c r="E725" s="50">
        <v>1</v>
      </c>
      <c r="F725" s="50">
        <v>0.6</v>
      </c>
      <c r="G725" s="51">
        <v>634624</v>
      </c>
      <c r="H725" s="52">
        <v>634624</v>
      </c>
      <c r="I725" s="51">
        <f t="shared" si="53"/>
        <v>52885</v>
      </c>
    </row>
    <row r="726" spans="1:9" ht="12.75" x14ac:dyDescent="0.2">
      <c r="A726" s="45">
        <v>11</v>
      </c>
      <c r="B726" s="54" t="s">
        <v>877</v>
      </c>
      <c r="C726" s="94"/>
      <c r="D726" s="45" t="str">
        <f t="shared" si="52"/>
        <v>-</v>
      </c>
      <c r="E726" s="50">
        <v>1</v>
      </c>
      <c r="F726" s="50">
        <v>0.6</v>
      </c>
      <c r="G726" s="51">
        <v>634624</v>
      </c>
      <c r="H726" s="52">
        <v>634624</v>
      </c>
      <c r="I726" s="51">
        <f t="shared" si="53"/>
        <v>52885</v>
      </c>
    </row>
    <row r="727" spans="1:9" ht="12.75" x14ac:dyDescent="0.2">
      <c r="A727" s="45">
        <v>12</v>
      </c>
      <c r="B727" s="54" t="s">
        <v>878</v>
      </c>
      <c r="C727" s="94"/>
      <c r="D727" s="45" t="str">
        <f t="shared" si="52"/>
        <v>-</v>
      </c>
      <c r="E727" s="50">
        <v>1</v>
      </c>
      <c r="F727" s="50">
        <v>0.6</v>
      </c>
      <c r="G727" s="51">
        <v>634624</v>
      </c>
      <c r="H727" s="52">
        <v>634624</v>
      </c>
      <c r="I727" s="51">
        <f t="shared" si="53"/>
        <v>52885</v>
      </c>
    </row>
    <row r="728" spans="1:9" ht="12.75" x14ac:dyDescent="0.2">
      <c r="A728" s="45">
        <v>13</v>
      </c>
      <c r="B728" s="54" t="s">
        <v>879</v>
      </c>
      <c r="C728" s="94"/>
      <c r="D728" s="45" t="str">
        <f t="shared" si="52"/>
        <v>-</v>
      </c>
      <c r="E728" s="50">
        <v>1</v>
      </c>
      <c r="F728" s="50">
        <v>0.6</v>
      </c>
      <c r="G728" s="51">
        <v>634624</v>
      </c>
      <c r="H728" s="52">
        <v>634624</v>
      </c>
      <c r="I728" s="51">
        <f t="shared" si="53"/>
        <v>52885</v>
      </c>
    </row>
    <row r="729" spans="1:9" ht="12.75" x14ac:dyDescent="0.2">
      <c r="A729" s="45">
        <v>14</v>
      </c>
      <c r="B729" s="54" t="s">
        <v>880</v>
      </c>
      <c r="C729" s="94"/>
      <c r="D729" s="45" t="str">
        <f t="shared" si="52"/>
        <v>-</v>
      </c>
      <c r="E729" s="50">
        <v>1</v>
      </c>
      <c r="F729" s="50">
        <v>0.6</v>
      </c>
      <c r="G729" s="51">
        <v>634624</v>
      </c>
      <c r="H729" s="52">
        <v>634624</v>
      </c>
      <c r="I729" s="51">
        <f t="shared" si="53"/>
        <v>52885</v>
      </c>
    </row>
    <row r="730" spans="1:9" ht="12.75" x14ac:dyDescent="0.2">
      <c r="A730" s="45">
        <v>15</v>
      </c>
      <c r="B730" s="54" t="s">
        <v>881</v>
      </c>
      <c r="C730" s="94"/>
      <c r="D730" s="45" t="str">
        <f t="shared" si="52"/>
        <v>-</v>
      </c>
      <c r="E730" s="50">
        <v>1</v>
      </c>
      <c r="F730" s="50">
        <v>0.6</v>
      </c>
      <c r="G730" s="51">
        <v>634624</v>
      </c>
      <c r="H730" s="52">
        <v>634624</v>
      </c>
      <c r="I730" s="51">
        <f t="shared" si="53"/>
        <v>52885</v>
      </c>
    </row>
    <row r="731" spans="1:9" ht="12.75" x14ac:dyDescent="0.2">
      <c r="A731" s="45">
        <v>16</v>
      </c>
      <c r="B731" s="54" t="s">
        <v>882</v>
      </c>
      <c r="C731" s="94"/>
      <c r="D731" s="45" t="str">
        <f t="shared" si="52"/>
        <v>-</v>
      </c>
      <c r="E731" s="50">
        <v>1</v>
      </c>
      <c r="F731" s="50">
        <v>0.6</v>
      </c>
      <c r="G731" s="51">
        <v>634624</v>
      </c>
      <c r="H731" s="52">
        <v>634624</v>
      </c>
      <c r="I731" s="51">
        <f t="shared" si="53"/>
        <v>52885</v>
      </c>
    </row>
    <row r="732" spans="1:9" ht="12.75" x14ac:dyDescent="0.2">
      <c r="A732" s="45">
        <v>17</v>
      </c>
      <c r="B732" s="54" t="s">
        <v>883</v>
      </c>
      <c r="C732" s="94"/>
      <c r="D732" s="45" t="str">
        <f t="shared" si="52"/>
        <v>-</v>
      </c>
      <c r="E732" s="50">
        <v>1</v>
      </c>
      <c r="F732" s="50">
        <v>0.6</v>
      </c>
      <c r="G732" s="51">
        <v>634624</v>
      </c>
      <c r="H732" s="52">
        <v>634624</v>
      </c>
      <c r="I732" s="51">
        <f t="shared" si="53"/>
        <v>52885</v>
      </c>
    </row>
    <row r="733" spans="1:9" ht="25.5" x14ac:dyDescent="0.2">
      <c r="A733" s="45">
        <v>18</v>
      </c>
      <c r="B733" s="54" t="s">
        <v>884</v>
      </c>
      <c r="C733" s="94"/>
      <c r="D733" s="45" t="str">
        <f t="shared" si="52"/>
        <v>-</v>
      </c>
      <c r="E733" s="50">
        <v>1</v>
      </c>
      <c r="F733" s="50">
        <v>0.6</v>
      </c>
      <c r="G733" s="51">
        <v>634624</v>
      </c>
      <c r="H733" s="52">
        <v>634624</v>
      </c>
      <c r="I733" s="51">
        <f t="shared" si="53"/>
        <v>52885</v>
      </c>
    </row>
    <row r="734" spans="1:9" ht="12.75" x14ac:dyDescent="0.2">
      <c r="A734" s="45">
        <v>19</v>
      </c>
      <c r="B734" s="54" t="s">
        <v>885</v>
      </c>
      <c r="C734" s="94"/>
      <c r="D734" s="45" t="str">
        <f t="shared" si="52"/>
        <v>-</v>
      </c>
      <c r="E734" s="50">
        <v>1</v>
      </c>
      <c r="F734" s="50">
        <v>0.6</v>
      </c>
      <c r="G734" s="51">
        <v>634624</v>
      </c>
      <c r="H734" s="52">
        <v>634624</v>
      </c>
      <c r="I734" s="51">
        <f t="shared" si="53"/>
        <v>52885</v>
      </c>
    </row>
    <row r="735" spans="1:9" ht="12.75" x14ac:dyDescent="0.2">
      <c r="A735" s="45">
        <v>20</v>
      </c>
      <c r="B735" s="54" t="s">
        <v>886</v>
      </c>
      <c r="C735" s="94"/>
      <c r="D735" s="45" t="str">
        <f t="shared" si="52"/>
        <v>-</v>
      </c>
      <c r="E735" s="50">
        <v>1</v>
      </c>
      <c r="F735" s="50">
        <v>0.6</v>
      </c>
      <c r="G735" s="51">
        <v>634624</v>
      </c>
      <c r="H735" s="52">
        <v>634624</v>
      </c>
      <c r="I735" s="51">
        <f t="shared" si="53"/>
        <v>52885</v>
      </c>
    </row>
    <row r="736" spans="1:9" ht="12.75" x14ac:dyDescent="0.2">
      <c r="A736" s="45">
        <v>21</v>
      </c>
      <c r="B736" s="54" t="s">
        <v>887</v>
      </c>
      <c r="C736" s="94"/>
      <c r="D736" s="45" t="str">
        <f t="shared" si="52"/>
        <v>-</v>
      </c>
      <c r="E736" s="50">
        <v>1</v>
      </c>
      <c r="F736" s="50">
        <v>0.6</v>
      </c>
      <c r="G736" s="51">
        <v>634624</v>
      </c>
      <c r="H736" s="52">
        <v>317312</v>
      </c>
      <c r="I736" s="51">
        <f t="shared" si="53"/>
        <v>52885</v>
      </c>
    </row>
    <row r="737" spans="1:9" ht="12.75" x14ac:dyDescent="0.2">
      <c r="A737" s="45">
        <v>22</v>
      </c>
      <c r="B737" s="54" t="s">
        <v>888</v>
      </c>
      <c r="C737" s="94"/>
      <c r="D737" s="45" t="str">
        <f t="shared" si="52"/>
        <v>-</v>
      </c>
      <c r="E737" s="50">
        <v>1</v>
      </c>
      <c r="F737" s="50">
        <v>0.6</v>
      </c>
      <c r="G737" s="51">
        <v>634624</v>
      </c>
      <c r="H737" s="52">
        <v>634624</v>
      </c>
      <c r="I737" s="51">
        <f t="shared" si="53"/>
        <v>52885</v>
      </c>
    </row>
    <row r="738" spans="1:9" ht="12.75" x14ac:dyDescent="0.2">
      <c r="A738" s="45">
        <v>23</v>
      </c>
      <c r="B738" s="54" t="s">
        <v>889</v>
      </c>
      <c r="C738" s="94"/>
      <c r="D738" s="45" t="str">
        <f t="shared" si="52"/>
        <v>-</v>
      </c>
      <c r="E738" s="50">
        <v>1</v>
      </c>
      <c r="F738" s="50">
        <v>0.6</v>
      </c>
      <c r="G738" s="51">
        <v>634624</v>
      </c>
      <c r="H738" s="52">
        <v>634624</v>
      </c>
      <c r="I738" s="51">
        <f t="shared" si="53"/>
        <v>52885</v>
      </c>
    </row>
    <row r="739" spans="1:9" ht="12.75" x14ac:dyDescent="0.2">
      <c r="A739" s="45">
        <v>24</v>
      </c>
      <c r="B739" s="54" t="s">
        <v>890</v>
      </c>
      <c r="C739" s="94"/>
      <c r="D739" s="45" t="str">
        <f t="shared" si="52"/>
        <v>-</v>
      </c>
      <c r="E739" s="50">
        <v>1</v>
      </c>
      <c r="F739" s="50">
        <v>0.6</v>
      </c>
      <c r="G739" s="51">
        <v>634624</v>
      </c>
      <c r="H739" s="52">
        <v>634624</v>
      </c>
      <c r="I739" s="51">
        <f t="shared" si="53"/>
        <v>52885</v>
      </c>
    </row>
    <row r="740" spans="1:9" ht="12.75" x14ac:dyDescent="0.2">
      <c r="A740" s="45">
        <v>25</v>
      </c>
      <c r="B740" s="54" t="s">
        <v>891</v>
      </c>
      <c r="C740" s="94"/>
      <c r="D740" s="45" t="str">
        <f t="shared" si="52"/>
        <v>-</v>
      </c>
      <c r="E740" s="50">
        <v>1</v>
      </c>
      <c r="F740" s="50">
        <v>0.6</v>
      </c>
      <c r="G740" s="51">
        <v>634624</v>
      </c>
      <c r="H740" s="52">
        <v>634624</v>
      </c>
      <c r="I740" s="51">
        <f t="shared" si="53"/>
        <v>52885</v>
      </c>
    </row>
    <row r="741" spans="1:9" ht="12.75" x14ac:dyDescent="0.2">
      <c r="A741" s="45">
        <v>26</v>
      </c>
      <c r="B741" s="54" t="s">
        <v>266</v>
      </c>
      <c r="C741" s="94"/>
      <c r="D741" s="45" t="str">
        <f t="shared" si="52"/>
        <v>-</v>
      </c>
      <c r="E741" s="50">
        <v>1</v>
      </c>
      <c r="F741" s="50">
        <v>0.6</v>
      </c>
      <c r="G741" s="51">
        <v>634624</v>
      </c>
      <c r="H741" s="52">
        <v>634624</v>
      </c>
      <c r="I741" s="51">
        <f t="shared" si="53"/>
        <v>52885</v>
      </c>
    </row>
    <row r="742" spans="1:9" ht="12.75" x14ac:dyDescent="0.2">
      <c r="A742" s="45">
        <v>27</v>
      </c>
      <c r="B742" s="54" t="s">
        <v>892</v>
      </c>
      <c r="C742" s="94"/>
      <c r="D742" s="45" t="str">
        <f t="shared" si="52"/>
        <v>-</v>
      </c>
      <c r="E742" s="50">
        <v>1</v>
      </c>
      <c r="F742" s="50">
        <v>0.6</v>
      </c>
      <c r="G742" s="51">
        <v>634624</v>
      </c>
      <c r="H742" s="52">
        <v>634624</v>
      </c>
      <c r="I742" s="51">
        <f t="shared" si="53"/>
        <v>52885</v>
      </c>
    </row>
    <row r="743" spans="1:9" ht="12.75" x14ac:dyDescent="0.2">
      <c r="A743" s="45">
        <v>28</v>
      </c>
      <c r="B743" s="54" t="s">
        <v>893</v>
      </c>
      <c r="C743" s="94"/>
      <c r="D743" s="45" t="str">
        <f t="shared" si="52"/>
        <v>-</v>
      </c>
      <c r="E743" s="50">
        <v>1</v>
      </c>
      <c r="F743" s="50">
        <v>0.6</v>
      </c>
      <c r="G743" s="51">
        <v>634624</v>
      </c>
      <c r="H743" s="52">
        <v>634624</v>
      </c>
      <c r="I743" s="51">
        <f t="shared" si="53"/>
        <v>52885</v>
      </c>
    </row>
    <row r="744" spans="1:9" ht="12.75" x14ac:dyDescent="0.2">
      <c r="A744" s="45">
        <v>29</v>
      </c>
      <c r="B744" s="54" t="s">
        <v>894</v>
      </c>
      <c r="C744" s="94"/>
      <c r="D744" s="45" t="str">
        <f t="shared" si="52"/>
        <v>-</v>
      </c>
      <c r="E744" s="50">
        <v>1</v>
      </c>
      <c r="F744" s="50">
        <v>0.6</v>
      </c>
      <c r="G744" s="51">
        <v>634624</v>
      </c>
      <c r="H744" s="52">
        <v>634624</v>
      </c>
      <c r="I744" s="51">
        <f t="shared" si="53"/>
        <v>52885</v>
      </c>
    </row>
    <row r="745" spans="1:9" ht="12.75" x14ac:dyDescent="0.2">
      <c r="A745" s="45">
        <v>30</v>
      </c>
      <c r="B745" s="54" t="s">
        <v>895</v>
      </c>
      <c r="C745" s="94"/>
      <c r="D745" s="45" t="str">
        <f t="shared" si="52"/>
        <v>-</v>
      </c>
      <c r="E745" s="50">
        <v>1</v>
      </c>
      <c r="F745" s="50">
        <v>0.6</v>
      </c>
      <c r="G745" s="51">
        <v>634624</v>
      </c>
      <c r="H745" s="52">
        <v>634624</v>
      </c>
      <c r="I745" s="51">
        <f t="shared" si="53"/>
        <v>52885</v>
      </c>
    </row>
    <row r="746" spans="1:9" ht="12.75" x14ac:dyDescent="0.2">
      <c r="A746" s="45">
        <v>31</v>
      </c>
      <c r="B746" s="54" t="s">
        <v>896</v>
      </c>
      <c r="C746" s="94"/>
      <c r="D746" s="45" t="str">
        <f t="shared" si="52"/>
        <v>+</v>
      </c>
      <c r="E746" s="50">
        <v>1</v>
      </c>
      <c r="F746" s="50">
        <v>1</v>
      </c>
      <c r="G746" s="51">
        <v>1057706</v>
      </c>
      <c r="H746" s="52">
        <v>1057706</v>
      </c>
      <c r="I746" s="51">
        <f t="shared" si="53"/>
        <v>88142</v>
      </c>
    </row>
    <row r="747" spans="1:9" ht="12.75" x14ac:dyDescent="0.2">
      <c r="A747" s="45">
        <v>32</v>
      </c>
      <c r="B747" s="54" t="s">
        <v>897</v>
      </c>
      <c r="C747" s="94"/>
      <c r="D747" s="45" t="str">
        <f t="shared" si="52"/>
        <v>-</v>
      </c>
      <c r="E747" s="50">
        <v>1</v>
      </c>
      <c r="F747" s="50">
        <v>0.6</v>
      </c>
      <c r="G747" s="51">
        <v>634624</v>
      </c>
      <c r="H747" s="52">
        <v>634624</v>
      </c>
      <c r="I747" s="51">
        <f t="shared" si="53"/>
        <v>52885</v>
      </c>
    </row>
    <row r="748" spans="1:9" ht="12.75" x14ac:dyDescent="0.2">
      <c r="A748" s="45">
        <v>33</v>
      </c>
      <c r="B748" s="54" t="s">
        <v>898</v>
      </c>
      <c r="C748" s="94"/>
      <c r="D748" s="45" t="str">
        <f t="shared" si="52"/>
        <v>-</v>
      </c>
      <c r="E748" s="50">
        <v>1</v>
      </c>
      <c r="F748" s="50">
        <v>0.6</v>
      </c>
      <c r="G748" s="51">
        <v>634624</v>
      </c>
      <c r="H748" s="52">
        <v>317312</v>
      </c>
      <c r="I748" s="51">
        <f t="shared" si="53"/>
        <v>52885</v>
      </c>
    </row>
    <row r="749" spans="1:9" ht="12.75" x14ac:dyDescent="0.2">
      <c r="A749" s="45">
        <v>34</v>
      </c>
      <c r="B749" s="54" t="s">
        <v>899</v>
      </c>
      <c r="C749" s="94"/>
      <c r="D749" s="45" t="str">
        <f t="shared" si="52"/>
        <v>-</v>
      </c>
      <c r="E749" s="50">
        <v>1</v>
      </c>
      <c r="F749" s="50">
        <v>0.6</v>
      </c>
      <c r="G749" s="51">
        <v>634624</v>
      </c>
      <c r="H749" s="52">
        <v>634624</v>
      </c>
      <c r="I749" s="51">
        <f t="shared" si="53"/>
        <v>52885</v>
      </c>
    </row>
    <row r="750" spans="1:9" ht="12.75" x14ac:dyDescent="0.2">
      <c r="A750" s="45">
        <v>35</v>
      </c>
      <c r="B750" s="54" t="s">
        <v>900</v>
      </c>
      <c r="C750" s="94"/>
      <c r="D750" s="45" t="str">
        <f t="shared" si="52"/>
        <v>-</v>
      </c>
      <c r="E750" s="50">
        <v>1</v>
      </c>
      <c r="F750" s="50">
        <v>0.6</v>
      </c>
      <c r="G750" s="51">
        <v>634624</v>
      </c>
      <c r="H750" s="51">
        <v>634624</v>
      </c>
      <c r="I750" s="51">
        <f t="shared" si="53"/>
        <v>52885</v>
      </c>
    </row>
    <row r="751" spans="1:9" ht="12.75" x14ac:dyDescent="0.2">
      <c r="A751" s="45">
        <v>36</v>
      </c>
      <c r="B751" s="54" t="s">
        <v>222</v>
      </c>
      <c r="C751" s="94"/>
      <c r="D751" s="45" t="str">
        <f t="shared" si="52"/>
        <v>+</v>
      </c>
      <c r="E751" s="50">
        <v>1</v>
      </c>
      <c r="F751" s="50">
        <v>1</v>
      </c>
      <c r="G751" s="51">
        <v>1057706</v>
      </c>
      <c r="H751" s="52">
        <v>1107459</v>
      </c>
      <c r="I751" s="51">
        <f t="shared" si="53"/>
        <v>88142</v>
      </c>
    </row>
    <row r="752" spans="1:9" ht="12.75" x14ac:dyDescent="0.2">
      <c r="A752" s="45">
        <v>37</v>
      </c>
      <c r="B752" s="54" t="s">
        <v>901</v>
      </c>
      <c r="C752" s="88" t="s">
        <v>514</v>
      </c>
      <c r="D752" s="45" t="str">
        <f t="shared" si="52"/>
        <v>-</v>
      </c>
      <c r="E752" s="50">
        <v>1</v>
      </c>
      <c r="F752" s="55" t="s">
        <v>515</v>
      </c>
      <c r="G752" s="51">
        <v>1256717</v>
      </c>
      <c r="H752" s="52">
        <v>840945</v>
      </c>
      <c r="I752" s="51">
        <f t="shared" si="53"/>
        <v>104726</v>
      </c>
    </row>
    <row r="753" spans="1:9" ht="12.75" x14ac:dyDescent="0.2">
      <c r="A753" s="45"/>
      <c r="B753" s="46" t="s">
        <v>197</v>
      </c>
      <c r="C753" s="88"/>
      <c r="D753" s="45"/>
      <c r="E753" s="50"/>
      <c r="F753" s="50"/>
      <c r="G753" s="47">
        <f>SUM(G754:G779)</f>
        <v>17516160</v>
      </c>
      <c r="H753" s="48">
        <f t="shared" ref="H753:I753" si="55">SUM(H754:H779)</f>
        <v>16120962</v>
      </c>
      <c r="I753" s="47">
        <f t="shared" si="55"/>
        <v>1459673</v>
      </c>
    </row>
    <row r="754" spans="1:9" ht="12.75" x14ac:dyDescent="0.2">
      <c r="A754" s="45">
        <v>1</v>
      </c>
      <c r="B754" s="54" t="s">
        <v>902</v>
      </c>
      <c r="C754" s="94" t="s">
        <v>214</v>
      </c>
      <c r="D754" s="45" t="str">
        <f t="shared" ref="D754:D817" si="56">IF(F754=1,"+","-")</f>
        <v>-</v>
      </c>
      <c r="E754" s="50">
        <v>0.5</v>
      </c>
      <c r="F754" s="50">
        <v>0.6</v>
      </c>
      <c r="G754" s="51">
        <v>317312</v>
      </c>
      <c r="H754" s="52">
        <v>317312</v>
      </c>
      <c r="I754" s="51">
        <f t="shared" ref="I754:I817" si="57">G754/12</f>
        <v>26443</v>
      </c>
    </row>
    <row r="755" spans="1:9" ht="12.75" x14ac:dyDescent="0.2">
      <c r="A755" s="45">
        <v>2</v>
      </c>
      <c r="B755" s="54" t="s">
        <v>903</v>
      </c>
      <c r="C755" s="94"/>
      <c r="D755" s="45" t="str">
        <f t="shared" si="56"/>
        <v>-</v>
      </c>
      <c r="E755" s="50">
        <v>0.5</v>
      </c>
      <c r="F755" s="50">
        <v>0.6</v>
      </c>
      <c r="G755" s="51">
        <v>317312</v>
      </c>
      <c r="H755" s="52">
        <v>79328</v>
      </c>
      <c r="I755" s="51">
        <f t="shared" si="57"/>
        <v>26443</v>
      </c>
    </row>
    <row r="756" spans="1:9" ht="12.75" x14ac:dyDescent="0.2">
      <c r="A756" s="45">
        <v>3</v>
      </c>
      <c r="B756" s="54" t="s">
        <v>904</v>
      </c>
      <c r="C756" s="105" t="s">
        <v>216</v>
      </c>
      <c r="D756" s="45" t="str">
        <f t="shared" si="56"/>
        <v>-</v>
      </c>
      <c r="E756" s="50">
        <v>1</v>
      </c>
      <c r="F756" s="50">
        <v>0.6</v>
      </c>
      <c r="G756" s="51">
        <v>634624</v>
      </c>
      <c r="H756" s="52">
        <v>396640</v>
      </c>
      <c r="I756" s="51">
        <f t="shared" si="57"/>
        <v>52885</v>
      </c>
    </row>
    <row r="757" spans="1:9" ht="12.75" x14ac:dyDescent="0.2">
      <c r="A757" s="45">
        <v>4</v>
      </c>
      <c r="B757" s="54" t="s">
        <v>905</v>
      </c>
      <c r="C757" s="97"/>
      <c r="D757" s="45" t="str">
        <f t="shared" si="56"/>
        <v>-</v>
      </c>
      <c r="E757" s="50">
        <v>1</v>
      </c>
      <c r="F757" s="50">
        <v>0.6</v>
      </c>
      <c r="G757" s="51">
        <v>634624</v>
      </c>
      <c r="H757" s="52">
        <v>555296</v>
      </c>
      <c r="I757" s="51">
        <f t="shared" si="57"/>
        <v>52885</v>
      </c>
    </row>
    <row r="758" spans="1:9" ht="12.75" x14ac:dyDescent="0.2">
      <c r="A758" s="45">
        <v>5</v>
      </c>
      <c r="B758" s="54" t="s">
        <v>906</v>
      </c>
      <c r="C758" s="97"/>
      <c r="D758" s="45" t="str">
        <f t="shared" si="56"/>
        <v>-</v>
      </c>
      <c r="E758" s="50">
        <v>1</v>
      </c>
      <c r="F758" s="50">
        <v>0.6</v>
      </c>
      <c r="G758" s="51">
        <v>634624</v>
      </c>
      <c r="H758" s="52">
        <v>634624</v>
      </c>
      <c r="I758" s="51">
        <f t="shared" si="57"/>
        <v>52885</v>
      </c>
    </row>
    <row r="759" spans="1:9" ht="12.75" x14ac:dyDescent="0.2">
      <c r="A759" s="45">
        <v>6</v>
      </c>
      <c r="B759" s="54" t="s">
        <v>907</v>
      </c>
      <c r="C759" s="97"/>
      <c r="D759" s="45" t="str">
        <f t="shared" si="56"/>
        <v>-</v>
      </c>
      <c r="E759" s="50">
        <v>1</v>
      </c>
      <c r="F759" s="50">
        <v>0.6</v>
      </c>
      <c r="G759" s="51">
        <v>634624</v>
      </c>
      <c r="H759" s="52">
        <v>158656</v>
      </c>
      <c r="I759" s="51">
        <f t="shared" si="57"/>
        <v>52885</v>
      </c>
    </row>
    <row r="760" spans="1:9" ht="12.75" x14ac:dyDescent="0.2">
      <c r="A760" s="45">
        <v>7</v>
      </c>
      <c r="B760" s="54" t="s">
        <v>908</v>
      </c>
      <c r="C760" s="97"/>
      <c r="D760" s="45" t="str">
        <f t="shared" si="56"/>
        <v>-</v>
      </c>
      <c r="E760" s="50">
        <v>1</v>
      </c>
      <c r="F760" s="50">
        <v>0.6</v>
      </c>
      <c r="G760" s="51">
        <v>634624</v>
      </c>
      <c r="H760" s="52">
        <v>634624</v>
      </c>
      <c r="I760" s="51">
        <f t="shared" si="57"/>
        <v>52885</v>
      </c>
    </row>
    <row r="761" spans="1:9" ht="12.75" x14ac:dyDescent="0.2">
      <c r="A761" s="45">
        <v>8</v>
      </c>
      <c r="B761" s="54" t="s">
        <v>909</v>
      </c>
      <c r="C761" s="97"/>
      <c r="D761" s="45" t="str">
        <f t="shared" si="56"/>
        <v>-</v>
      </c>
      <c r="E761" s="50">
        <v>1</v>
      </c>
      <c r="F761" s="50">
        <v>0.6</v>
      </c>
      <c r="G761" s="51">
        <v>634624</v>
      </c>
      <c r="H761" s="52">
        <v>634624</v>
      </c>
      <c r="I761" s="51">
        <f t="shared" si="57"/>
        <v>52885</v>
      </c>
    </row>
    <row r="762" spans="1:9" ht="12.75" x14ac:dyDescent="0.2">
      <c r="A762" s="45">
        <v>9</v>
      </c>
      <c r="B762" s="54" t="s">
        <v>910</v>
      </c>
      <c r="C762" s="97"/>
      <c r="D762" s="45" t="str">
        <f t="shared" si="56"/>
        <v>-</v>
      </c>
      <c r="E762" s="50">
        <v>1</v>
      </c>
      <c r="F762" s="50">
        <v>0.6</v>
      </c>
      <c r="G762" s="51">
        <v>634624</v>
      </c>
      <c r="H762" s="52">
        <v>634624</v>
      </c>
      <c r="I762" s="51">
        <f t="shared" si="57"/>
        <v>52885</v>
      </c>
    </row>
    <row r="763" spans="1:9" ht="12.75" x14ac:dyDescent="0.2">
      <c r="A763" s="45">
        <v>10</v>
      </c>
      <c r="B763" s="54" t="s">
        <v>276</v>
      </c>
      <c r="C763" s="97"/>
      <c r="D763" s="45" t="str">
        <f t="shared" si="56"/>
        <v>-</v>
      </c>
      <c r="E763" s="50">
        <v>1</v>
      </c>
      <c r="F763" s="50">
        <v>0.6</v>
      </c>
      <c r="G763" s="51">
        <v>634624</v>
      </c>
      <c r="H763" s="52">
        <v>158656</v>
      </c>
      <c r="I763" s="51">
        <f t="shared" si="57"/>
        <v>52885</v>
      </c>
    </row>
    <row r="764" spans="1:9" ht="12.75" x14ac:dyDescent="0.2">
      <c r="A764" s="45">
        <v>11</v>
      </c>
      <c r="B764" s="54" t="s">
        <v>911</v>
      </c>
      <c r="C764" s="97"/>
      <c r="D764" s="45" t="str">
        <f t="shared" si="56"/>
        <v>-</v>
      </c>
      <c r="E764" s="50">
        <v>1</v>
      </c>
      <c r="F764" s="50">
        <v>0.6</v>
      </c>
      <c r="G764" s="51">
        <v>634624</v>
      </c>
      <c r="H764" s="52">
        <v>634624</v>
      </c>
      <c r="I764" s="51">
        <f t="shared" si="57"/>
        <v>52885</v>
      </c>
    </row>
    <row r="765" spans="1:9" ht="12.75" x14ac:dyDescent="0.2">
      <c r="A765" s="45">
        <v>12</v>
      </c>
      <c r="B765" s="54" t="s">
        <v>912</v>
      </c>
      <c r="C765" s="97"/>
      <c r="D765" s="45" t="str">
        <f t="shared" si="56"/>
        <v>-</v>
      </c>
      <c r="E765" s="50">
        <v>1</v>
      </c>
      <c r="F765" s="50">
        <v>0.6</v>
      </c>
      <c r="G765" s="51">
        <v>634624</v>
      </c>
      <c r="H765" s="52">
        <v>475968</v>
      </c>
      <c r="I765" s="51">
        <f t="shared" si="57"/>
        <v>52885</v>
      </c>
    </row>
    <row r="766" spans="1:9" ht="12.75" x14ac:dyDescent="0.2">
      <c r="A766" s="45">
        <v>13</v>
      </c>
      <c r="B766" s="54" t="s">
        <v>913</v>
      </c>
      <c r="C766" s="97"/>
      <c r="D766" s="45" t="str">
        <f t="shared" si="56"/>
        <v>-</v>
      </c>
      <c r="E766" s="50">
        <v>1</v>
      </c>
      <c r="F766" s="50">
        <v>0.6</v>
      </c>
      <c r="G766" s="51">
        <v>634624</v>
      </c>
      <c r="H766" s="52">
        <v>158656</v>
      </c>
      <c r="I766" s="51">
        <f t="shared" si="57"/>
        <v>52885</v>
      </c>
    </row>
    <row r="767" spans="1:9" ht="12.75" x14ac:dyDescent="0.2">
      <c r="A767" s="45">
        <v>14</v>
      </c>
      <c r="B767" s="54" t="s">
        <v>914</v>
      </c>
      <c r="C767" s="97"/>
      <c r="D767" s="45" t="str">
        <f t="shared" si="56"/>
        <v>-</v>
      </c>
      <c r="E767" s="50">
        <v>1</v>
      </c>
      <c r="F767" s="50">
        <v>0.6</v>
      </c>
      <c r="G767" s="51">
        <v>634624</v>
      </c>
      <c r="H767" s="52">
        <v>634624</v>
      </c>
      <c r="I767" s="51">
        <f t="shared" si="57"/>
        <v>52885</v>
      </c>
    </row>
    <row r="768" spans="1:9" ht="12.75" x14ac:dyDescent="0.2">
      <c r="A768" s="45">
        <v>15</v>
      </c>
      <c r="B768" s="54" t="s">
        <v>915</v>
      </c>
      <c r="C768" s="97"/>
      <c r="D768" s="45" t="str">
        <f t="shared" si="56"/>
        <v>-</v>
      </c>
      <c r="E768" s="50">
        <v>1</v>
      </c>
      <c r="F768" s="50">
        <v>0.6</v>
      </c>
      <c r="G768" s="51">
        <v>634624</v>
      </c>
      <c r="H768" s="52">
        <v>317312</v>
      </c>
      <c r="I768" s="51">
        <f t="shared" si="57"/>
        <v>52885</v>
      </c>
    </row>
    <row r="769" spans="1:9" ht="12.75" x14ac:dyDescent="0.2">
      <c r="A769" s="45">
        <v>16</v>
      </c>
      <c r="B769" s="54" t="s">
        <v>916</v>
      </c>
      <c r="C769" s="97"/>
      <c r="D769" s="45" t="str">
        <f t="shared" si="56"/>
        <v>-</v>
      </c>
      <c r="E769" s="50">
        <v>1</v>
      </c>
      <c r="F769" s="50">
        <v>0.6</v>
      </c>
      <c r="G769" s="51">
        <v>634624</v>
      </c>
      <c r="H769" s="52">
        <v>846165</v>
      </c>
      <c r="I769" s="51">
        <f t="shared" si="57"/>
        <v>52885</v>
      </c>
    </row>
    <row r="770" spans="1:9" ht="12.75" x14ac:dyDescent="0.2">
      <c r="A770" s="45">
        <v>17</v>
      </c>
      <c r="B770" s="54" t="s">
        <v>917</v>
      </c>
      <c r="C770" s="97"/>
      <c r="D770" s="45" t="str">
        <f t="shared" si="56"/>
        <v>-</v>
      </c>
      <c r="E770" s="50">
        <v>1</v>
      </c>
      <c r="F770" s="50">
        <v>0.6</v>
      </c>
      <c r="G770" s="51">
        <v>634624</v>
      </c>
      <c r="H770" s="52">
        <v>475968</v>
      </c>
      <c r="I770" s="51">
        <f t="shared" si="57"/>
        <v>52885</v>
      </c>
    </row>
    <row r="771" spans="1:9" ht="12.75" x14ac:dyDescent="0.2">
      <c r="A771" s="45">
        <v>18</v>
      </c>
      <c r="B771" s="54" t="s">
        <v>918</v>
      </c>
      <c r="C771" s="97"/>
      <c r="D771" s="45" t="str">
        <f t="shared" si="56"/>
        <v>-</v>
      </c>
      <c r="E771" s="50">
        <v>1</v>
      </c>
      <c r="F771" s="50">
        <v>0.6</v>
      </c>
      <c r="G771" s="51">
        <v>634624</v>
      </c>
      <c r="H771" s="52">
        <v>158656</v>
      </c>
      <c r="I771" s="51">
        <f t="shared" si="57"/>
        <v>52885</v>
      </c>
    </row>
    <row r="772" spans="1:9" ht="12.75" x14ac:dyDescent="0.2">
      <c r="A772" s="45">
        <v>19</v>
      </c>
      <c r="B772" s="54" t="s">
        <v>919</v>
      </c>
      <c r="C772" s="97"/>
      <c r="D772" s="45" t="str">
        <f t="shared" si="56"/>
        <v>-</v>
      </c>
      <c r="E772" s="50">
        <v>1</v>
      </c>
      <c r="F772" s="50">
        <v>0.6</v>
      </c>
      <c r="G772" s="51">
        <v>634624</v>
      </c>
      <c r="H772" s="52">
        <v>634624</v>
      </c>
      <c r="I772" s="51">
        <f t="shared" si="57"/>
        <v>52885</v>
      </c>
    </row>
    <row r="773" spans="1:9" ht="12.75" x14ac:dyDescent="0.2">
      <c r="A773" s="45">
        <v>20</v>
      </c>
      <c r="B773" s="54" t="s">
        <v>920</v>
      </c>
      <c r="C773" s="97"/>
      <c r="D773" s="45" t="str">
        <f t="shared" si="56"/>
        <v>-</v>
      </c>
      <c r="E773" s="50">
        <v>1</v>
      </c>
      <c r="F773" s="50">
        <v>0.6</v>
      </c>
      <c r="G773" s="51">
        <v>634624</v>
      </c>
      <c r="H773" s="52">
        <v>846165</v>
      </c>
      <c r="I773" s="51">
        <f t="shared" si="57"/>
        <v>52885</v>
      </c>
    </row>
    <row r="774" spans="1:9" ht="12.75" x14ac:dyDescent="0.2">
      <c r="A774" s="45">
        <v>21</v>
      </c>
      <c r="B774" s="54" t="s">
        <v>921</v>
      </c>
      <c r="C774" s="97"/>
      <c r="D774" s="45" t="str">
        <f t="shared" si="56"/>
        <v>-</v>
      </c>
      <c r="E774" s="50">
        <v>1</v>
      </c>
      <c r="F774" s="50">
        <v>0.6</v>
      </c>
      <c r="G774" s="51">
        <v>634624</v>
      </c>
      <c r="H774" s="52">
        <v>951935</v>
      </c>
      <c r="I774" s="51">
        <f t="shared" si="57"/>
        <v>52885</v>
      </c>
    </row>
    <row r="775" spans="1:9" ht="12.75" x14ac:dyDescent="0.2">
      <c r="A775" s="45">
        <v>22</v>
      </c>
      <c r="B775" s="54" t="s">
        <v>922</v>
      </c>
      <c r="C775" s="97"/>
      <c r="D775" s="45" t="str">
        <f t="shared" si="56"/>
        <v>+</v>
      </c>
      <c r="E775" s="50">
        <v>1</v>
      </c>
      <c r="F775" s="50">
        <v>1</v>
      </c>
      <c r="G775" s="51">
        <v>1675622</v>
      </c>
      <c r="H775" s="52">
        <v>1212185</v>
      </c>
      <c r="I775" s="51">
        <f t="shared" si="57"/>
        <v>139635</v>
      </c>
    </row>
    <row r="776" spans="1:9" ht="12.75" x14ac:dyDescent="0.2">
      <c r="A776" s="45">
        <v>23</v>
      </c>
      <c r="B776" s="54" t="s">
        <v>923</v>
      </c>
      <c r="C776" s="97"/>
      <c r="D776" s="45" t="str">
        <f t="shared" si="56"/>
        <v>-</v>
      </c>
      <c r="E776" s="50">
        <v>1</v>
      </c>
      <c r="F776" s="50">
        <v>0.6</v>
      </c>
      <c r="G776" s="51">
        <v>634624</v>
      </c>
      <c r="H776" s="52">
        <v>951936</v>
      </c>
      <c r="I776" s="51">
        <f t="shared" si="57"/>
        <v>52885</v>
      </c>
    </row>
    <row r="777" spans="1:9" ht="12.75" x14ac:dyDescent="0.2">
      <c r="A777" s="45">
        <v>24</v>
      </c>
      <c r="B777" s="56" t="s">
        <v>924</v>
      </c>
      <c r="C777" s="98"/>
      <c r="D777" s="45"/>
      <c r="E777" s="50">
        <v>1</v>
      </c>
      <c r="F777" s="50"/>
      <c r="G777" s="51">
        <v>0</v>
      </c>
      <c r="H777" s="52">
        <v>475968</v>
      </c>
      <c r="I777" s="51">
        <f t="shared" si="57"/>
        <v>0</v>
      </c>
    </row>
    <row r="778" spans="1:9" ht="12.75" x14ac:dyDescent="0.2">
      <c r="A778" s="45">
        <v>25</v>
      </c>
      <c r="B778" s="54" t="s">
        <v>736</v>
      </c>
      <c r="C778" s="94" t="s">
        <v>514</v>
      </c>
      <c r="D778" s="45" t="str">
        <f t="shared" si="56"/>
        <v>-</v>
      </c>
      <c r="E778" s="50">
        <v>1</v>
      </c>
      <c r="F778" s="55" t="s">
        <v>515</v>
      </c>
      <c r="G778" s="51">
        <v>1256717</v>
      </c>
      <c r="H778" s="52">
        <v>1570896</v>
      </c>
      <c r="I778" s="51">
        <f>G778/12</f>
        <v>104726</v>
      </c>
    </row>
    <row r="779" spans="1:9" ht="12.75" x14ac:dyDescent="0.2">
      <c r="A779" s="45">
        <v>26</v>
      </c>
      <c r="B779" s="54" t="s">
        <v>925</v>
      </c>
      <c r="C779" s="94"/>
      <c r="D779" s="45" t="str">
        <f t="shared" si="56"/>
        <v>-</v>
      </c>
      <c r="E779" s="50">
        <v>1</v>
      </c>
      <c r="F779" s="55" t="s">
        <v>515</v>
      </c>
      <c r="G779" s="51">
        <v>1256717</v>
      </c>
      <c r="H779" s="52">
        <v>1570896</v>
      </c>
      <c r="I779" s="51">
        <f>G779/12</f>
        <v>104726</v>
      </c>
    </row>
    <row r="780" spans="1:9" ht="12.75" x14ac:dyDescent="0.2">
      <c r="A780" s="45"/>
      <c r="B780" s="46" t="s">
        <v>198</v>
      </c>
      <c r="C780" s="88"/>
      <c r="D780" s="45"/>
      <c r="E780" s="50"/>
      <c r="F780" s="50"/>
      <c r="G780" s="47">
        <f>SUM(G781:G803)</f>
        <v>10788608</v>
      </c>
      <c r="H780" s="48">
        <f t="shared" ref="H780:I780" si="58">SUM(H781:H803)</f>
        <v>12137184</v>
      </c>
      <c r="I780" s="47">
        <f t="shared" si="58"/>
        <v>899048</v>
      </c>
    </row>
    <row r="781" spans="1:9" ht="15" customHeight="1" x14ac:dyDescent="0.2">
      <c r="A781" s="45">
        <v>1</v>
      </c>
      <c r="B781" s="54" t="s">
        <v>892</v>
      </c>
      <c r="C781" s="97" t="s">
        <v>214</v>
      </c>
      <c r="D781" s="45" t="str">
        <f t="shared" si="56"/>
        <v>-</v>
      </c>
      <c r="E781" s="50">
        <v>0.5</v>
      </c>
      <c r="F781" s="50">
        <v>0.6</v>
      </c>
      <c r="G781" s="51">
        <v>317312</v>
      </c>
      <c r="H781" s="52">
        <v>317312</v>
      </c>
      <c r="I781" s="51">
        <f t="shared" si="57"/>
        <v>26443</v>
      </c>
    </row>
    <row r="782" spans="1:9" ht="12.75" x14ac:dyDescent="0.2">
      <c r="A782" s="45">
        <v>2</v>
      </c>
      <c r="B782" s="54" t="s">
        <v>223</v>
      </c>
      <c r="C782" s="97"/>
      <c r="D782" s="45" t="str">
        <f t="shared" si="56"/>
        <v>-</v>
      </c>
      <c r="E782" s="50">
        <v>0.5</v>
      </c>
      <c r="F782" s="50">
        <v>0.6</v>
      </c>
      <c r="G782" s="51">
        <v>317312</v>
      </c>
      <c r="H782" s="52">
        <v>317312</v>
      </c>
      <c r="I782" s="51">
        <f t="shared" si="57"/>
        <v>26443</v>
      </c>
    </row>
    <row r="783" spans="1:9" ht="12.75" x14ac:dyDescent="0.2">
      <c r="A783" s="45">
        <v>3</v>
      </c>
      <c r="B783" s="54" t="s">
        <v>926</v>
      </c>
      <c r="C783" s="97"/>
      <c r="D783" s="45" t="str">
        <f t="shared" si="56"/>
        <v>-</v>
      </c>
      <c r="E783" s="50">
        <v>0.5</v>
      </c>
      <c r="F783" s="50">
        <v>0.6</v>
      </c>
      <c r="G783" s="51">
        <v>317312</v>
      </c>
      <c r="H783" s="52">
        <v>396640</v>
      </c>
      <c r="I783" s="51">
        <f t="shared" si="57"/>
        <v>26443</v>
      </c>
    </row>
    <row r="784" spans="1:9" ht="12.75" x14ac:dyDescent="0.2">
      <c r="A784" s="45">
        <v>4</v>
      </c>
      <c r="B784" s="54" t="s">
        <v>927</v>
      </c>
      <c r="C784" s="97"/>
      <c r="D784" s="45" t="str">
        <f t="shared" si="56"/>
        <v>-</v>
      </c>
      <c r="E784" s="50">
        <v>0.5</v>
      </c>
      <c r="F784" s="50">
        <v>0.6</v>
      </c>
      <c r="G784" s="51">
        <v>317312</v>
      </c>
      <c r="H784" s="52">
        <v>555296</v>
      </c>
      <c r="I784" s="51">
        <f t="shared" si="57"/>
        <v>26443</v>
      </c>
    </row>
    <row r="785" spans="1:9" ht="12.75" x14ac:dyDescent="0.2">
      <c r="A785" s="45">
        <v>5</v>
      </c>
      <c r="B785" s="54" t="s">
        <v>928</v>
      </c>
      <c r="C785" s="97"/>
      <c r="D785" s="45" t="str">
        <f t="shared" si="56"/>
        <v>-</v>
      </c>
      <c r="E785" s="50">
        <v>0.5</v>
      </c>
      <c r="F785" s="50">
        <v>0.6</v>
      </c>
      <c r="G785" s="51">
        <v>317312</v>
      </c>
      <c r="H785" s="52">
        <v>317312</v>
      </c>
      <c r="I785" s="51">
        <f t="shared" si="57"/>
        <v>26443</v>
      </c>
    </row>
    <row r="786" spans="1:9" ht="12.75" x14ac:dyDescent="0.2">
      <c r="A786" s="45">
        <v>6</v>
      </c>
      <c r="B786" s="54" t="s">
        <v>929</v>
      </c>
      <c r="C786" s="97"/>
      <c r="D786" s="45" t="str">
        <f t="shared" si="56"/>
        <v>-</v>
      </c>
      <c r="E786" s="50">
        <v>0.5</v>
      </c>
      <c r="F786" s="50">
        <v>0.6</v>
      </c>
      <c r="G786" s="51">
        <v>317312</v>
      </c>
      <c r="H786" s="52">
        <v>317312</v>
      </c>
      <c r="I786" s="51">
        <f t="shared" si="57"/>
        <v>26443</v>
      </c>
    </row>
    <row r="787" spans="1:9" ht="12.75" x14ac:dyDescent="0.2">
      <c r="A787" s="45">
        <v>7</v>
      </c>
      <c r="B787" s="56" t="s">
        <v>930</v>
      </c>
      <c r="C787" s="98"/>
      <c r="D787" s="45"/>
      <c r="E787" s="50">
        <v>0.5</v>
      </c>
      <c r="F787" s="50"/>
      <c r="G787" s="51">
        <v>0</v>
      </c>
      <c r="H787" s="52">
        <v>237984</v>
      </c>
      <c r="I787" s="51">
        <f t="shared" si="57"/>
        <v>0</v>
      </c>
    </row>
    <row r="788" spans="1:9" ht="12.75" x14ac:dyDescent="0.2">
      <c r="A788" s="45">
        <v>8</v>
      </c>
      <c r="B788" s="54" t="s">
        <v>931</v>
      </c>
      <c r="C788" s="94" t="s">
        <v>216</v>
      </c>
      <c r="D788" s="45" t="str">
        <f t="shared" si="56"/>
        <v>-</v>
      </c>
      <c r="E788" s="50">
        <v>1</v>
      </c>
      <c r="F788" s="50">
        <v>0</v>
      </c>
      <c r="G788" s="51">
        <v>0</v>
      </c>
      <c r="H788" s="52">
        <v>475968</v>
      </c>
      <c r="I788" s="51">
        <f t="shared" si="57"/>
        <v>0</v>
      </c>
    </row>
    <row r="789" spans="1:9" ht="12.75" x14ac:dyDescent="0.2">
      <c r="A789" s="45">
        <v>9</v>
      </c>
      <c r="B789" s="54" t="s">
        <v>232</v>
      </c>
      <c r="C789" s="94"/>
      <c r="D789" s="45" t="str">
        <f t="shared" si="56"/>
        <v>-</v>
      </c>
      <c r="E789" s="50">
        <v>1</v>
      </c>
      <c r="F789" s="50">
        <v>0.6</v>
      </c>
      <c r="G789" s="51">
        <v>634624</v>
      </c>
      <c r="H789" s="52">
        <v>555296</v>
      </c>
      <c r="I789" s="51">
        <f t="shared" si="57"/>
        <v>52885</v>
      </c>
    </row>
    <row r="790" spans="1:9" ht="12.75" x14ac:dyDescent="0.2">
      <c r="A790" s="45">
        <v>10</v>
      </c>
      <c r="B790" s="54" t="s">
        <v>739</v>
      </c>
      <c r="C790" s="94"/>
      <c r="D790" s="45" t="str">
        <f t="shared" si="56"/>
        <v>-</v>
      </c>
      <c r="E790" s="50">
        <v>1</v>
      </c>
      <c r="F790" s="50">
        <v>0.6</v>
      </c>
      <c r="G790" s="51">
        <v>634624</v>
      </c>
      <c r="H790" s="52">
        <v>634624</v>
      </c>
      <c r="I790" s="51">
        <f t="shared" si="57"/>
        <v>52885</v>
      </c>
    </row>
    <row r="791" spans="1:9" ht="12.75" x14ac:dyDescent="0.2">
      <c r="A791" s="45">
        <v>11</v>
      </c>
      <c r="B791" s="54" t="s">
        <v>932</v>
      </c>
      <c r="C791" s="94"/>
      <c r="D791" s="45" t="str">
        <f t="shared" si="56"/>
        <v>-</v>
      </c>
      <c r="E791" s="50">
        <v>1</v>
      </c>
      <c r="F791" s="50">
        <v>0.6</v>
      </c>
      <c r="G791" s="51">
        <v>634624</v>
      </c>
      <c r="H791" s="52">
        <v>634624</v>
      </c>
      <c r="I791" s="51">
        <f t="shared" si="57"/>
        <v>52885</v>
      </c>
    </row>
    <row r="792" spans="1:9" ht="12.75" x14ac:dyDescent="0.2">
      <c r="A792" s="45">
        <v>12</v>
      </c>
      <c r="B792" s="54" t="s">
        <v>933</v>
      </c>
      <c r="C792" s="94"/>
      <c r="D792" s="45" t="str">
        <f t="shared" si="56"/>
        <v>-</v>
      </c>
      <c r="E792" s="50">
        <v>1</v>
      </c>
      <c r="F792" s="50">
        <v>0.6</v>
      </c>
      <c r="G792" s="51">
        <v>634624</v>
      </c>
      <c r="H792" s="52">
        <v>634624</v>
      </c>
      <c r="I792" s="51">
        <f t="shared" si="57"/>
        <v>52885</v>
      </c>
    </row>
    <row r="793" spans="1:9" ht="12.75" x14ac:dyDescent="0.2">
      <c r="A793" s="45">
        <v>13</v>
      </c>
      <c r="B793" s="54" t="s">
        <v>934</v>
      </c>
      <c r="C793" s="94"/>
      <c r="D793" s="45" t="str">
        <f t="shared" si="56"/>
        <v>-</v>
      </c>
      <c r="E793" s="50">
        <v>1</v>
      </c>
      <c r="F793" s="50">
        <v>0.6</v>
      </c>
      <c r="G793" s="51">
        <v>634624</v>
      </c>
      <c r="H793" s="52">
        <v>634624</v>
      </c>
      <c r="I793" s="51">
        <f t="shared" si="57"/>
        <v>52885</v>
      </c>
    </row>
    <row r="794" spans="1:9" ht="12.75" x14ac:dyDescent="0.2">
      <c r="A794" s="45">
        <v>14</v>
      </c>
      <c r="B794" s="54" t="s">
        <v>741</v>
      </c>
      <c r="C794" s="94"/>
      <c r="D794" s="45" t="str">
        <f t="shared" si="56"/>
        <v>-</v>
      </c>
      <c r="E794" s="50">
        <v>1</v>
      </c>
      <c r="F794" s="50">
        <v>0.6</v>
      </c>
      <c r="G794" s="51">
        <v>634624</v>
      </c>
      <c r="H794" s="52">
        <v>634624</v>
      </c>
      <c r="I794" s="51">
        <f t="shared" si="57"/>
        <v>52885</v>
      </c>
    </row>
    <row r="795" spans="1:9" ht="12.75" x14ac:dyDescent="0.2">
      <c r="A795" s="45">
        <v>15</v>
      </c>
      <c r="B795" s="54" t="s">
        <v>235</v>
      </c>
      <c r="C795" s="94"/>
      <c r="D795" s="45" t="str">
        <f t="shared" si="56"/>
        <v>-</v>
      </c>
      <c r="E795" s="50">
        <v>1</v>
      </c>
      <c r="F795" s="50">
        <v>0</v>
      </c>
      <c r="G795" s="51">
        <v>0</v>
      </c>
      <c r="H795" s="52">
        <v>475968</v>
      </c>
      <c r="I795" s="51">
        <f t="shared" si="57"/>
        <v>0</v>
      </c>
    </row>
    <row r="796" spans="1:9" ht="12.75" x14ac:dyDescent="0.2">
      <c r="A796" s="45">
        <v>16</v>
      </c>
      <c r="B796" s="54" t="s">
        <v>935</v>
      </c>
      <c r="C796" s="94"/>
      <c r="D796" s="45" t="str">
        <f t="shared" si="56"/>
        <v>-</v>
      </c>
      <c r="E796" s="50">
        <v>1</v>
      </c>
      <c r="F796" s="50">
        <v>0.6</v>
      </c>
      <c r="G796" s="51">
        <v>634624</v>
      </c>
      <c r="H796" s="52">
        <v>634624</v>
      </c>
      <c r="I796" s="51">
        <f t="shared" si="57"/>
        <v>52885</v>
      </c>
    </row>
    <row r="797" spans="1:9" ht="12.75" x14ac:dyDescent="0.2">
      <c r="A797" s="45">
        <v>17</v>
      </c>
      <c r="B797" s="54" t="s">
        <v>936</v>
      </c>
      <c r="C797" s="94"/>
      <c r="D797" s="45" t="str">
        <f t="shared" si="56"/>
        <v>-</v>
      </c>
      <c r="E797" s="50">
        <v>1</v>
      </c>
      <c r="F797" s="50">
        <v>0.6</v>
      </c>
      <c r="G797" s="51">
        <v>634624</v>
      </c>
      <c r="H797" s="52">
        <v>634624</v>
      </c>
      <c r="I797" s="51">
        <f t="shared" si="57"/>
        <v>52885</v>
      </c>
    </row>
    <row r="798" spans="1:9" ht="12.75" x14ac:dyDescent="0.2">
      <c r="A798" s="45">
        <v>18</v>
      </c>
      <c r="B798" s="54" t="s">
        <v>937</v>
      </c>
      <c r="C798" s="94"/>
      <c r="D798" s="45" t="str">
        <f t="shared" si="56"/>
        <v>-</v>
      </c>
      <c r="E798" s="50">
        <v>1</v>
      </c>
      <c r="F798" s="50">
        <v>0.6</v>
      </c>
      <c r="G798" s="51">
        <v>634624</v>
      </c>
      <c r="H798" s="52">
        <v>634624</v>
      </c>
      <c r="I798" s="51">
        <f t="shared" si="57"/>
        <v>52885</v>
      </c>
    </row>
    <row r="799" spans="1:9" ht="12.75" x14ac:dyDescent="0.2">
      <c r="A799" s="45">
        <v>19</v>
      </c>
      <c r="B799" s="54" t="s">
        <v>938</v>
      </c>
      <c r="C799" s="94"/>
      <c r="D799" s="45" t="str">
        <f t="shared" si="56"/>
        <v>-</v>
      </c>
      <c r="E799" s="50">
        <v>1</v>
      </c>
      <c r="F799" s="50">
        <v>0.6</v>
      </c>
      <c r="G799" s="51">
        <v>634624</v>
      </c>
      <c r="H799" s="52">
        <v>634624</v>
      </c>
      <c r="I799" s="51">
        <f t="shared" si="57"/>
        <v>52885</v>
      </c>
    </row>
    <row r="800" spans="1:9" ht="12.75" x14ac:dyDescent="0.2">
      <c r="A800" s="45">
        <v>20</v>
      </c>
      <c r="B800" s="54" t="s">
        <v>939</v>
      </c>
      <c r="C800" s="94"/>
      <c r="D800" s="45" t="str">
        <f t="shared" si="56"/>
        <v>-</v>
      </c>
      <c r="E800" s="50">
        <v>1</v>
      </c>
      <c r="F800" s="50">
        <v>0.6</v>
      </c>
      <c r="G800" s="51">
        <v>634624</v>
      </c>
      <c r="H800" s="52">
        <v>634624</v>
      </c>
      <c r="I800" s="51">
        <f t="shared" si="57"/>
        <v>52885</v>
      </c>
    </row>
    <row r="801" spans="1:9" ht="12.75" x14ac:dyDescent="0.2">
      <c r="A801" s="45">
        <v>21</v>
      </c>
      <c r="B801" s="54" t="s">
        <v>940</v>
      </c>
      <c r="C801" s="94"/>
      <c r="D801" s="45" t="str">
        <f t="shared" si="56"/>
        <v>-</v>
      </c>
      <c r="E801" s="50">
        <v>1</v>
      </c>
      <c r="F801" s="50">
        <v>0.6</v>
      </c>
      <c r="G801" s="51">
        <v>634624</v>
      </c>
      <c r="H801" s="52">
        <v>555296</v>
      </c>
      <c r="I801" s="51">
        <f t="shared" si="57"/>
        <v>52885</v>
      </c>
    </row>
    <row r="802" spans="1:9" ht="12.75" x14ac:dyDescent="0.2">
      <c r="A802" s="45">
        <v>22</v>
      </c>
      <c r="B802" s="54" t="s">
        <v>941</v>
      </c>
      <c r="C802" s="94"/>
      <c r="D802" s="45" t="str">
        <f t="shared" si="56"/>
        <v>-</v>
      </c>
      <c r="E802" s="50">
        <v>1</v>
      </c>
      <c r="F802" s="50">
        <v>0.6</v>
      </c>
      <c r="G802" s="51">
        <v>634624</v>
      </c>
      <c r="H802" s="52">
        <v>634624</v>
      </c>
      <c r="I802" s="51">
        <f t="shared" si="57"/>
        <v>52885</v>
      </c>
    </row>
    <row r="803" spans="1:9" ht="12.75" x14ac:dyDescent="0.2">
      <c r="A803" s="45">
        <v>23</v>
      </c>
      <c r="B803" s="54" t="s">
        <v>910</v>
      </c>
      <c r="C803" s="94"/>
      <c r="D803" s="45" t="str">
        <f t="shared" si="56"/>
        <v>-</v>
      </c>
      <c r="E803" s="50">
        <v>1</v>
      </c>
      <c r="F803" s="50">
        <v>0.6</v>
      </c>
      <c r="G803" s="51">
        <v>634624</v>
      </c>
      <c r="H803" s="52">
        <v>634624</v>
      </c>
      <c r="I803" s="51">
        <f t="shared" si="57"/>
        <v>52885</v>
      </c>
    </row>
    <row r="804" spans="1:9" ht="12.75" x14ac:dyDescent="0.2">
      <c r="A804" s="45"/>
      <c r="B804" s="46" t="s">
        <v>199</v>
      </c>
      <c r="C804" s="88"/>
      <c r="D804" s="45"/>
      <c r="E804" s="50"/>
      <c r="F804" s="50"/>
      <c r="G804" s="47">
        <f>SUM(G805:G829)</f>
        <v>19868172</v>
      </c>
      <c r="H804" s="48">
        <f t="shared" ref="H804:I804" si="59">SUM(H805:H829)</f>
        <v>19325407</v>
      </c>
      <c r="I804" s="47">
        <f t="shared" si="59"/>
        <v>1655674</v>
      </c>
    </row>
    <row r="805" spans="1:9" ht="12.75" x14ac:dyDescent="0.2">
      <c r="A805" s="45">
        <v>1</v>
      </c>
      <c r="B805" s="54" t="s">
        <v>942</v>
      </c>
      <c r="C805" s="94" t="s">
        <v>216</v>
      </c>
      <c r="D805" s="45" t="str">
        <f t="shared" si="56"/>
        <v>-</v>
      </c>
      <c r="E805" s="50">
        <v>1</v>
      </c>
      <c r="F805" s="50">
        <v>0.6</v>
      </c>
      <c r="G805" s="51">
        <v>634624</v>
      </c>
      <c r="H805" s="52">
        <v>634624</v>
      </c>
      <c r="I805" s="51">
        <f t="shared" si="57"/>
        <v>52885</v>
      </c>
    </row>
    <row r="806" spans="1:9" ht="12.75" x14ac:dyDescent="0.2">
      <c r="A806" s="45">
        <v>2</v>
      </c>
      <c r="B806" s="54" t="s">
        <v>739</v>
      </c>
      <c r="C806" s="94"/>
      <c r="D806" s="45" t="str">
        <f t="shared" si="56"/>
        <v>-</v>
      </c>
      <c r="E806" s="50">
        <v>1</v>
      </c>
      <c r="F806" s="50">
        <v>0.6</v>
      </c>
      <c r="G806" s="51">
        <v>634624</v>
      </c>
      <c r="H806" s="52">
        <v>634624</v>
      </c>
      <c r="I806" s="51">
        <f t="shared" si="57"/>
        <v>52885</v>
      </c>
    </row>
    <row r="807" spans="1:9" ht="12.75" x14ac:dyDescent="0.2">
      <c r="A807" s="45">
        <v>3</v>
      </c>
      <c r="B807" s="54" t="s">
        <v>555</v>
      </c>
      <c r="C807" s="94"/>
      <c r="D807" s="45" t="str">
        <f t="shared" si="56"/>
        <v>-</v>
      </c>
      <c r="E807" s="50">
        <v>1</v>
      </c>
      <c r="F807" s="50">
        <v>0.6</v>
      </c>
      <c r="G807" s="51">
        <v>634624</v>
      </c>
      <c r="H807" s="52">
        <v>634624</v>
      </c>
      <c r="I807" s="51">
        <f t="shared" si="57"/>
        <v>52885</v>
      </c>
    </row>
    <row r="808" spans="1:9" ht="12.75" x14ac:dyDescent="0.2">
      <c r="A808" s="45">
        <v>4</v>
      </c>
      <c r="B808" s="54" t="s">
        <v>393</v>
      </c>
      <c r="C808" s="94"/>
      <c r="D808" s="45" t="str">
        <f t="shared" si="56"/>
        <v>-</v>
      </c>
      <c r="E808" s="50">
        <v>1</v>
      </c>
      <c r="F808" s="50">
        <v>0.6</v>
      </c>
      <c r="G808" s="51">
        <v>634624</v>
      </c>
      <c r="H808" s="52">
        <v>634624</v>
      </c>
      <c r="I808" s="51">
        <f t="shared" si="57"/>
        <v>52885</v>
      </c>
    </row>
    <row r="809" spans="1:9" ht="12.75" x14ac:dyDescent="0.2">
      <c r="A809" s="45">
        <v>5</v>
      </c>
      <c r="B809" s="54" t="s">
        <v>943</v>
      </c>
      <c r="C809" s="94"/>
      <c r="D809" s="45" t="str">
        <f t="shared" si="56"/>
        <v>-</v>
      </c>
      <c r="E809" s="50">
        <v>1</v>
      </c>
      <c r="F809" s="50">
        <v>0.6</v>
      </c>
      <c r="G809" s="51">
        <v>634624</v>
      </c>
      <c r="H809" s="52">
        <v>634624</v>
      </c>
      <c r="I809" s="51">
        <f t="shared" si="57"/>
        <v>52885</v>
      </c>
    </row>
    <row r="810" spans="1:9" ht="12.75" x14ac:dyDescent="0.2">
      <c r="A810" s="45">
        <v>6</v>
      </c>
      <c r="B810" s="54" t="s">
        <v>944</v>
      </c>
      <c r="C810" s="94"/>
      <c r="D810" s="45" t="str">
        <f t="shared" si="56"/>
        <v>-</v>
      </c>
      <c r="E810" s="50">
        <v>1</v>
      </c>
      <c r="F810" s="50">
        <v>0.6</v>
      </c>
      <c r="G810" s="51">
        <v>634624</v>
      </c>
      <c r="H810" s="52">
        <v>634624</v>
      </c>
      <c r="I810" s="51">
        <f t="shared" si="57"/>
        <v>52885</v>
      </c>
    </row>
    <row r="811" spans="1:9" ht="12.75" x14ac:dyDescent="0.2">
      <c r="A811" s="45">
        <v>7</v>
      </c>
      <c r="B811" s="54" t="s">
        <v>832</v>
      </c>
      <c r="C811" s="94"/>
      <c r="D811" s="45" t="str">
        <f t="shared" si="56"/>
        <v>-</v>
      </c>
      <c r="E811" s="50">
        <v>1</v>
      </c>
      <c r="F811" s="50">
        <v>0.6</v>
      </c>
      <c r="G811" s="51">
        <v>634624</v>
      </c>
      <c r="H811" s="52">
        <v>555296</v>
      </c>
      <c r="I811" s="51">
        <f t="shared" si="57"/>
        <v>52885</v>
      </c>
    </row>
    <row r="812" spans="1:9" ht="12.75" x14ac:dyDescent="0.2">
      <c r="A812" s="45">
        <v>8</v>
      </c>
      <c r="B812" s="54" t="s">
        <v>945</v>
      </c>
      <c r="C812" s="94"/>
      <c r="D812" s="45" t="str">
        <f t="shared" si="56"/>
        <v>-</v>
      </c>
      <c r="E812" s="50">
        <v>1</v>
      </c>
      <c r="F812" s="50">
        <v>0.6</v>
      </c>
      <c r="G812" s="51">
        <v>634624</v>
      </c>
      <c r="H812" s="52">
        <v>634624</v>
      </c>
      <c r="I812" s="51">
        <f t="shared" si="57"/>
        <v>52885</v>
      </c>
    </row>
    <row r="813" spans="1:9" ht="12.75" x14ac:dyDescent="0.2">
      <c r="A813" s="45">
        <v>9</v>
      </c>
      <c r="B813" s="54" t="s">
        <v>946</v>
      </c>
      <c r="C813" s="94"/>
      <c r="D813" s="45" t="str">
        <f t="shared" si="56"/>
        <v>-</v>
      </c>
      <c r="E813" s="50">
        <v>1</v>
      </c>
      <c r="F813" s="50">
        <v>0.6</v>
      </c>
      <c r="G813" s="51">
        <v>634624</v>
      </c>
      <c r="H813" s="52">
        <v>634624</v>
      </c>
      <c r="I813" s="51">
        <f t="shared" si="57"/>
        <v>52885</v>
      </c>
    </row>
    <row r="814" spans="1:9" ht="12.75" x14ac:dyDescent="0.2">
      <c r="A814" s="45">
        <v>10</v>
      </c>
      <c r="B814" s="54" t="s">
        <v>947</v>
      </c>
      <c r="C814" s="94"/>
      <c r="D814" s="45" t="str">
        <f t="shared" si="56"/>
        <v>-</v>
      </c>
      <c r="E814" s="50">
        <v>1</v>
      </c>
      <c r="F814" s="50">
        <v>0.6</v>
      </c>
      <c r="G814" s="51">
        <v>634624</v>
      </c>
      <c r="H814" s="52">
        <v>634624</v>
      </c>
      <c r="I814" s="51">
        <f t="shared" si="57"/>
        <v>52885</v>
      </c>
    </row>
    <row r="815" spans="1:9" ht="12.75" x14ac:dyDescent="0.2">
      <c r="A815" s="45">
        <v>11</v>
      </c>
      <c r="B815" s="54" t="s">
        <v>948</v>
      </c>
      <c r="C815" s="94"/>
      <c r="D815" s="45" t="str">
        <f t="shared" si="56"/>
        <v>-</v>
      </c>
      <c r="E815" s="50">
        <v>1</v>
      </c>
      <c r="F815" s="50">
        <v>0.6</v>
      </c>
      <c r="G815" s="51">
        <v>634624</v>
      </c>
      <c r="H815" s="52">
        <v>634624</v>
      </c>
      <c r="I815" s="51">
        <f t="shared" si="57"/>
        <v>52885</v>
      </c>
    </row>
    <row r="816" spans="1:9" ht="12.75" x14ac:dyDescent="0.2">
      <c r="A816" s="45">
        <v>12</v>
      </c>
      <c r="B816" s="54" t="s">
        <v>949</v>
      </c>
      <c r="C816" s="94"/>
      <c r="D816" s="45" t="str">
        <f t="shared" si="56"/>
        <v>-</v>
      </c>
      <c r="E816" s="50">
        <v>1</v>
      </c>
      <c r="F816" s="50">
        <v>0.6</v>
      </c>
      <c r="G816" s="51">
        <v>634624</v>
      </c>
      <c r="H816" s="52">
        <v>634624</v>
      </c>
      <c r="I816" s="51">
        <f t="shared" si="57"/>
        <v>52885</v>
      </c>
    </row>
    <row r="817" spans="1:9" ht="12.75" x14ac:dyDescent="0.2">
      <c r="A817" s="45">
        <v>13</v>
      </c>
      <c r="B817" s="54" t="s">
        <v>950</v>
      </c>
      <c r="C817" s="94"/>
      <c r="D817" s="45" t="str">
        <f t="shared" si="56"/>
        <v>-</v>
      </c>
      <c r="E817" s="50">
        <v>1</v>
      </c>
      <c r="F817" s="50">
        <v>0.6</v>
      </c>
      <c r="G817" s="51">
        <v>634624</v>
      </c>
      <c r="H817" s="52">
        <v>634624</v>
      </c>
      <c r="I817" s="51">
        <f t="shared" si="57"/>
        <v>52885</v>
      </c>
    </row>
    <row r="818" spans="1:9" ht="12.75" x14ac:dyDescent="0.2">
      <c r="A818" s="45">
        <v>14</v>
      </c>
      <c r="B818" s="54" t="s">
        <v>951</v>
      </c>
      <c r="C818" s="94"/>
      <c r="D818" s="45" t="str">
        <f t="shared" ref="D818:D871" si="60">IF(F818=1,"+","-")</f>
        <v>+</v>
      </c>
      <c r="E818" s="50">
        <v>1</v>
      </c>
      <c r="F818" s="50">
        <v>1</v>
      </c>
      <c r="G818" s="51">
        <v>1057706</v>
      </c>
      <c r="H818" s="52">
        <v>1057706</v>
      </c>
      <c r="I818" s="51">
        <f t="shared" ref="I818:I877" si="61">G818/12</f>
        <v>88142</v>
      </c>
    </row>
    <row r="819" spans="1:9" ht="12.75" x14ac:dyDescent="0.2">
      <c r="A819" s="45">
        <v>15</v>
      </c>
      <c r="B819" s="54" t="s">
        <v>914</v>
      </c>
      <c r="C819" s="94"/>
      <c r="D819" s="45" t="str">
        <f t="shared" si="60"/>
        <v>-</v>
      </c>
      <c r="E819" s="50">
        <v>1</v>
      </c>
      <c r="F819" s="50">
        <v>0.6</v>
      </c>
      <c r="G819" s="51">
        <v>634624</v>
      </c>
      <c r="H819" s="52">
        <v>634624</v>
      </c>
      <c r="I819" s="51">
        <f t="shared" si="61"/>
        <v>52885</v>
      </c>
    </row>
    <row r="820" spans="1:9" ht="12.75" x14ac:dyDescent="0.2">
      <c r="A820" s="45">
        <v>16</v>
      </c>
      <c r="B820" s="54" t="s">
        <v>952</v>
      </c>
      <c r="C820" s="94"/>
      <c r="D820" s="45" t="str">
        <f t="shared" si="60"/>
        <v>-</v>
      </c>
      <c r="E820" s="50">
        <v>1</v>
      </c>
      <c r="F820" s="50">
        <v>0.6</v>
      </c>
      <c r="G820" s="51">
        <v>634624</v>
      </c>
      <c r="H820" s="52">
        <v>634624</v>
      </c>
      <c r="I820" s="51">
        <f t="shared" si="61"/>
        <v>52885</v>
      </c>
    </row>
    <row r="821" spans="1:9" ht="12.75" x14ac:dyDescent="0.2">
      <c r="A821" s="45">
        <v>17</v>
      </c>
      <c r="B821" s="54" t="s">
        <v>953</v>
      </c>
      <c r="C821" s="94"/>
      <c r="D821" s="45" t="str">
        <f t="shared" si="60"/>
        <v>-</v>
      </c>
      <c r="E821" s="50">
        <v>1</v>
      </c>
      <c r="F821" s="50">
        <v>0.6</v>
      </c>
      <c r="G821" s="51">
        <v>634624</v>
      </c>
      <c r="H821" s="52">
        <v>634624</v>
      </c>
      <c r="I821" s="51">
        <f t="shared" si="61"/>
        <v>52885</v>
      </c>
    </row>
    <row r="822" spans="1:9" ht="12.75" x14ac:dyDescent="0.2">
      <c r="A822" s="45">
        <v>18</v>
      </c>
      <c r="B822" s="54" t="s">
        <v>954</v>
      </c>
      <c r="C822" s="94"/>
      <c r="D822" s="45" t="str">
        <f t="shared" si="60"/>
        <v>+</v>
      </c>
      <c r="E822" s="50">
        <v>1</v>
      </c>
      <c r="F822" s="50">
        <v>1</v>
      </c>
      <c r="G822" s="51">
        <v>1057706</v>
      </c>
      <c r="H822" s="52">
        <v>1057706</v>
      </c>
      <c r="I822" s="51">
        <f t="shared" si="61"/>
        <v>88142</v>
      </c>
    </row>
    <row r="823" spans="1:9" ht="12.75" x14ac:dyDescent="0.2">
      <c r="A823" s="45">
        <v>19</v>
      </c>
      <c r="B823" s="54" t="s">
        <v>955</v>
      </c>
      <c r="C823" s="94"/>
      <c r="D823" s="45" t="str">
        <f t="shared" si="60"/>
        <v>+</v>
      </c>
      <c r="E823" s="50">
        <v>1</v>
      </c>
      <c r="F823" s="50">
        <v>1</v>
      </c>
      <c r="G823" s="51">
        <v>1057706</v>
      </c>
      <c r="H823" s="52">
        <v>1057706</v>
      </c>
      <c r="I823" s="51">
        <f t="shared" si="61"/>
        <v>88142</v>
      </c>
    </row>
    <row r="824" spans="1:9" ht="12.75" x14ac:dyDescent="0.2">
      <c r="A824" s="45">
        <v>20</v>
      </c>
      <c r="B824" s="54" t="s">
        <v>956</v>
      </c>
      <c r="C824" s="94"/>
      <c r="D824" s="45" t="str">
        <f t="shared" si="60"/>
        <v>-</v>
      </c>
      <c r="E824" s="50">
        <v>1</v>
      </c>
      <c r="F824" s="50">
        <v>0.6</v>
      </c>
      <c r="G824" s="51">
        <v>634624</v>
      </c>
      <c r="H824" s="52">
        <v>634624</v>
      </c>
      <c r="I824" s="51">
        <f t="shared" si="61"/>
        <v>52885</v>
      </c>
    </row>
    <row r="825" spans="1:9" ht="12.75" x14ac:dyDescent="0.2">
      <c r="A825" s="45">
        <v>21</v>
      </c>
      <c r="B825" s="54" t="s">
        <v>957</v>
      </c>
      <c r="C825" s="94"/>
      <c r="D825" s="45" t="str">
        <f t="shared" si="60"/>
        <v>+</v>
      </c>
      <c r="E825" s="50">
        <v>1</v>
      </c>
      <c r="F825" s="50">
        <v>1</v>
      </c>
      <c r="G825" s="51">
        <v>1057706</v>
      </c>
      <c r="H825" s="52">
        <v>1057706</v>
      </c>
      <c r="I825" s="51">
        <f t="shared" si="61"/>
        <v>88142</v>
      </c>
    </row>
    <row r="826" spans="1:9" ht="12.75" x14ac:dyDescent="0.2">
      <c r="A826" s="45">
        <v>22</v>
      </c>
      <c r="B826" s="54" t="s">
        <v>958</v>
      </c>
      <c r="C826" s="94"/>
      <c r="D826" s="45" t="str">
        <f t="shared" si="60"/>
        <v>+</v>
      </c>
      <c r="E826" s="50">
        <v>1</v>
      </c>
      <c r="F826" s="50">
        <v>1</v>
      </c>
      <c r="G826" s="51">
        <v>1057706</v>
      </c>
      <c r="H826" s="52">
        <v>1057706</v>
      </c>
      <c r="I826" s="51">
        <f t="shared" si="61"/>
        <v>88142</v>
      </c>
    </row>
    <row r="827" spans="1:9" ht="12.75" x14ac:dyDescent="0.2">
      <c r="A827" s="45">
        <v>23</v>
      </c>
      <c r="B827" s="54" t="s">
        <v>959</v>
      </c>
      <c r="C827" s="94"/>
      <c r="D827" s="45" t="str">
        <f t="shared" si="60"/>
        <v>+</v>
      </c>
      <c r="E827" s="50">
        <v>1</v>
      </c>
      <c r="F827" s="50">
        <v>1</v>
      </c>
      <c r="G827" s="51">
        <v>1675622</v>
      </c>
      <c r="H827" s="52">
        <v>1212185</v>
      </c>
      <c r="I827" s="51">
        <f t="shared" si="61"/>
        <v>139635</v>
      </c>
    </row>
    <row r="828" spans="1:9" ht="12.75" x14ac:dyDescent="0.2">
      <c r="A828" s="45">
        <v>24</v>
      </c>
      <c r="B828" s="54" t="s">
        <v>960</v>
      </c>
      <c r="C828" s="94"/>
      <c r="D828" s="45" t="str">
        <f t="shared" si="60"/>
        <v>+</v>
      </c>
      <c r="E828" s="50">
        <v>1</v>
      </c>
      <c r="F828" s="50">
        <v>1</v>
      </c>
      <c r="G828" s="51">
        <v>1057706</v>
      </c>
      <c r="H828" s="52">
        <v>1057706</v>
      </c>
      <c r="I828" s="51">
        <f t="shared" si="61"/>
        <v>88142</v>
      </c>
    </row>
    <row r="829" spans="1:9" ht="12.75" x14ac:dyDescent="0.2">
      <c r="A829" s="45">
        <v>25</v>
      </c>
      <c r="B829" s="54" t="s">
        <v>961</v>
      </c>
      <c r="C829" s="94"/>
      <c r="D829" s="45" t="str">
        <f t="shared" si="60"/>
        <v>+</v>
      </c>
      <c r="E829" s="50">
        <v>1</v>
      </c>
      <c r="F829" s="50">
        <v>1</v>
      </c>
      <c r="G829" s="51">
        <v>1057706</v>
      </c>
      <c r="H829" s="52">
        <v>1057706</v>
      </c>
      <c r="I829" s="51">
        <f t="shared" si="61"/>
        <v>88142</v>
      </c>
    </row>
    <row r="830" spans="1:9" ht="12.75" x14ac:dyDescent="0.2">
      <c r="A830" s="45"/>
      <c r="B830" s="46" t="s">
        <v>962</v>
      </c>
      <c r="C830" s="88"/>
      <c r="D830" s="45"/>
      <c r="E830" s="50"/>
      <c r="F830" s="50"/>
      <c r="G830" s="47">
        <f>SUM(G831:G836)</f>
        <v>5182760</v>
      </c>
      <c r="H830" s="48">
        <f t="shared" ref="H830:I830" si="62">SUM(H831:H836)</f>
        <v>5466320</v>
      </c>
      <c r="I830" s="47">
        <f t="shared" si="62"/>
        <v>431896</v>
      </c>
    </row>
    <row r="831" spans="1:9" ht="12.75" x14ac:dyDescent="0.2">
      <c r="A831" s="45">
        <v>1</v>
      </c>
      <c r="B831" s="54" t="s">
        <v>963</v>
      </c>
      <c r="C831" s="88" t="s">
        <v>214</v>
      </c>
      <c r="D831" s="45" t="str">
        <f t="shared" si="60"/>
        <v>-</v>
      </c>
      <c r="E831" s="50">
        <v>0.5</v>
      </c>
      <c r="F831" s="50">
        <v>0.6</v>
      </c>
      <c r="G831" s="51">
        <v>317312</v>
      </c>
      <c r="H831" s="52">
        <v>396640</v>
      </c>
      <c r="I831" s="51">
        <f t="shared" si="61"/>
        <v>26443</v>
      </c>
    </row>
    <row r="832" spans="1:9" ht="12.75" x14ac:dyDescent="0.2">
      <c r="A832" s="45">
        <v>2</v>
      </c>
      <c r="B832" s="54" t="s">
        <v>964</v>
      </c>
      <c r="C832" s="94" t="s">
        <v>216</v>
      </c>
      <c r="D832" s="45" t="str">
        <f t="shared" si="60"/>
        <v>-</v>
      </c>
      <c r="E832" s="50">
        <v>1</v>
      </c>
      <c r="F832" s="50">
        <v>0.6</v>
      </c>
      <c r="G832" s="51">
        <v>634624</v>
      </c>
      <c r="H832" s="52">
        <v>634624</v>
      </c>
      <c r="I832" s="51">
        <f t="shared" si="61"/>
        <v>52885</v>
      </c>
    </row>
    <row r="833" spans="1:9" ht="12.75" x14ac:dyDescent="0.2">
      <c r="A833" s="45">
        <v>3</v>
      </c>
      <c r="B833" s="54" t="s">
        <v>965</v>
      </c>
      <c r="C833" s="94"/>
      <c r="D833" s="45" t="str">
        <f t="shared" si="60"/>
        <v>+</v>
      </c>
      <c r="E833" s="50">
        <v>1</v>
      </c>
      <c r="F833" s="50">
        <v>1</v>
      </c>
      <c r="G833" s="51">
        <v>1057706</v>
      </c>
      <c r="H833" s="52">
        <v>1057706</v>
      </c>
      <c r="I833" s="51">
        <f t="shared" si="61"/>
        <v>88142</v>
      </c>
    </row>
    <row r="834" spans="1:9" ht="12.75" x14ac:dyDescent="0.2">
      <c r="A834" s="45">
        <v>4</v>
      </c>
      <c r="B834" s="54" t="s">
        <v>966</v>
      </c>
      <c r="C834" s="94"/>
      <c r="D834" s="45" t="str">
        <f t="shared" si="60"/>
        <v>+</v>
      </c>
      <c r="E834" s="50">
        <v>1</v>
      </c>
      <c r="F834" s="50">
        <v>1</v>
      </c>
      <c r="G834" s="51">
        <v>1057706</v>
      </c>
      <c r="H834" s="52">
        <v>1261938</v>
      </c>
      <c r="I834" s="51">
        <f t="shared" si="61"/>
        <v>88142</v>
      </c>
    </row>
    <row r="835" spans="1:9" ht="12.75" x14ac:dyDescent="0.2">
      <c r="A835" s="45">
        <v>5</v>
      </c>
      <c r="B835" s="54" t="s">
        <v>967</v>
      </c>
      <c r="C835" s="94"/>
      <c r="D835" s="45" t="str">
        <f t="shared" si="60"/>
        <v>+</v>
      </c>
      <c r="E835" s="50">
        <v>1</v>
      </c>
      <c r="F835" s="50">
        <v>1</v>
      </c>
      <c r="G835" s="51">
        <v>1057706</v>
      </c>
      <c r="H835" s="52">
        <v>1057706</v>
      </c>
      <c r="I835" s="51">
        <f t="shared" si="61"/>
        <v>88142</v>
      </c>
    </row>
    <row r="836" spans="1:9" ht="12.75" x14ac:dyDescent="0.2">
      <c r="A836" s="45">
        <v>6</v>
      </c>
      <c r="B836" s="54" t="s">
        <v>968</v>
      </c>
      <c r="C836" s="94"/>
      <c r="D836" s="45" t="str">
        <f t="shared" si="60"/>
        <v>+</v>
      </c>
      <c r="E836" s="50">
        <v>1</v>
      </c>
      <c r="F836" s="50">
        <v>1</v>
      </c>
      <c r="G836" s="51">
        <v>1057706</v>
      </c>
      <c r="H836" s="52">
        <v>1057706</v>
      </c>
      <c r="I836" s="51">
        <f t="shared" si="61"/>
        <v>88142</v>
      </c>
    </row>
    <row r="837" spans="1:9" ht="12.75" x14ac:dyDescent="0.2">
      <c r="A837" s="45"/>
      <c r="B837" s="58" t="s">
        <v>167</v>
      </c>
      <c r="C837" s="88"/>
      <c r="D837" s="45"/>
      <c r="E837" s="50"/>
      <c r="F837" s="50"/>
      <c r="G837" s="47">
        <f>SUM(G838:G871)</f>
        <v>26164000</v>
      </c>
      <c r="H837" s="48">
        <f t="shared" ref="H837:I837" si="63">SUM(H838:H871)</f>
        <v>23137658</v>
      </c>
      <c r="I837" s="47">
        <f t="shared" si="63"/>
        <v>2180328</v>
      </c>
    </row>
    <row r="838" spans="1:9" ht="12.75" x14ac:dyDescent="0.2">
      <c r="A838" s="45">
        <v>1</v>
      </c>
      <c r="B838" s="54" t="s">
        <v>969</v>
      </c>
      <c r="C838" s="94" t="s">
        <v>214</v>
      </c>
      <c r="D838" s="45" t="str">
        <f t="shared" si="60"/>
        <v>-</v>
      </c>
      <c r="E838" s="50">
        <v>0.5</v>
      </c>
      <c r="F838" s="50">
        <v>0.6</v>
      </c>
      <c r="G838" s="51">
        <v>317312</v>
      </c>
      <c r="H838" s="52">
        <v>317312</v>
      </c>
      <c r="I838" s="51">
        <f t="shared" si="61"/>
        <v>26443</v>
      </c>
    </row>
    <row r="839" spans="1:9" ht="12.75" x14ac:dyDescent="0.2">
      <c r="A839" s="45">
        <v>2</v>
      </c>
      <c r="B839" s="54" t="s">
        <v>970</v>
      </c>
      <c r="C839" s="94"/>
      <c r="D839" s="45" t="str">
        <f t="shared" si="60"/>
        <v>-</v>
      </c>
      <c r="E839" s="50">
        <v>0.5</v>
      </c>
      <c r="F839" s="50">
        <v>0.6</v>
      </c>
      <c r="G839" s="51">
        <v>317312</v>
      </c>
      <c r="H839" s="52">
        <v>317312</v>
      </c>
      <c r="I839" s="51">
        <f t="shared" si="61"/>
        <v>26443</v>
      </c>
    </row>
    <row r="840" spans="1:9" ht="12.75" x14ac:dyDescent="0.2">
      <c r="A840" s="45">
        <v>3</v>
      </c>
      <c r="B840" s="54" t="s">
        <v>759</v>
      </c>
      <c r="C840" s="94"/>
      <c r="D840" s="45" t="str">
        <f t="shared" si="60"/>
        <v>-</v>
      </c>
      <c r="E840" s="50">
        <v>0.5</v>
      </c>
      <c r="F840" s="50">
        <v>0.6</v>
      </c>
      <c r="G840" s="51">
        <v>317312</v>
      </c>
      <c r="H840" s="52">
        <v>79328</v>
      </c>
      <c r="I840" s="51">
        <f t="shared" si="61"/>
        <v>26443</v>
      </c>
    </row>
    <row r="841" spans="1:9" ht="12.75" x14ac:dyDescent="0.2">
      <c r="A841" s="45">
        <v>4</v>
      </c>
      <c r="B841" s="54" t="s">
        <v>971</v>
      </c>
      <c r="C841" s="94"/>
      <c r="D841" s="45" t="str">
        <f t="shared" si="60"/>
        <v>-</v>
      </c>
      <c r="E841" s="50">
        <v>0.5</v>
      </c>
      <c r="F841" s="50">
        <v>0</v>
      </c>
      <c r="G841" s="51">
        <v>0</v>
      </c>
      <c r="H841" s="52">
        <v>475968</v>
      </c>
      <c r="I841" s="51">
        <f t="shared" si="61"/>
        <v>0</v>
      </c>
    </row>
    <row r="842" spans="1:9" ht="12.75" x14ac:dyDescent="0.2">
      <c r="A842" s="45">
        <v>5</v>
      </c>
      <c r="B842" s="54" t="s">
        <v>972</v>
      </c>
      <c r="C842" s="94" t="s">
        <v>216</v>
      </c>
      <c r="D842" s="45" t="str">
        <f t="shared" si="60"/>
        <v>-</v>
      </c>
      <c r="E842" s="50">
        <v>1</v>
      </c>
      <c r="F842" s="50">
        <v>0.6</v>
      </c>
      <c r="G842" s="51">
        <v>634624</v>
      </c>
      <c r="H842" s="52">
        <v>396640</v>
      </c>
      <c r="I842" s="51">
        <f t="shared" si="61"/>
        <v>52885</v>
      </c>
    </row>
    <row r="843" spans="1:9" ht="12.75" x14ac:dyDescent="0.2">
      <c r="A843" s="45">
        <v>6</v>
      </c>
      <c r="B843" s="54" t="s">
        <v>973</v>
      </c>
      <c r="C843" s="94"/>
      <c r="D843" s="45" t="str">
        <f t="shared" si="60"/>
        <v>-</v>
      </c>
      <c r="E843" s="50">
        <v>1</v>
      </c>
      <c r="F843" s="50">
        <v>0.6</v>
      </c>
      <c r="G843" s="51">
        <v>634624</v>
      </c>
      <c r="H843" s="52">
        <v>634624</v>
      </c>
      <c r="I843" s="51">
        <f t="shared" si="61"/>
        <v>52885</v>
      </c>
    </row>
    <row r="844" spans="1:9" ht="12.75" x14ac:dyDescent="0.2">
      <c r="A844" s="45">
        <v>7</v>
      </c>
      <c r="B844" s="54" t="s">
        <v>974</v>
      </c>
      <c r="C844" s="94"/>
      <c r="D844" s="45" t="str">
        <f t="shared" si="60"/>
        <v>-</v>
      </c>
      <c r="E844" s="50">
        <v>1</v>
      </c>
      <c r="F844" s="50">
        <v>0.6</v>
      </c>
      <c r="G844" s="51">
        <v>634624</v>
      </c>
      <c r="H844" s="52">
        <v>634624</v>
      </c>
      <c r="I844" s="51">
        <f t="shared" si="61"/>
        <v>52885</v>
      </c>
    </row>
    <row r="845" spans="1:9" ht="12.75" x14ac:dyDescent="0.2">
      <c r="A845" s="45">
        <v>8</v>
      </c>
      <c r="B845" s="54" t="s">
        <v>975</v>
      </c>
      <c r="C845" s="94"/>
      <c r="D845" s="45" t="str">
        <f t="shared" si="60"/>
        <v>-</v>
      </c>
      <c r="E845" s="50">
        <v>1</v>
      </c>
      <c r="F845" s="50">
        <v>0.6</v>
      </c>
      <c r="G845" s="51">
        <v>634624</v>
      </c>
      <c r="H845" s="52">
        <v>634624</v>
      </c>
      <c r="I845" s="51">
        <f t="shared" si="61"/>
        <v>52885</v>
      </c>
    </row>
    <row r="846" spans="1:9" ht="12.75" x14ac:dyDescent="0.2">
      <c r="A846" s="45">
        <v>9</v>
      </c>
      <c r="B846" s="54" t="s">
        <v>555</v>
      </c>
      <c r="C846" s="94"/>
      <c r="D846" s="45" t="str">
        <f t="shared" si="60"/>
        <v>-</v>
      </c>
      <c r="E846" s="50">
        <v>1</v>
      </c>
      <c r="F846" s="50">
        <v>0.6</v>
      </c>
      <c r="G846" s="51">
        <v>634624</v>
      </c>
      <c r="H846" s="52">
        <v>634624</v>
      </c>
      <c r="I846" s="51">
        <f t="shared" si="61"/>
        <v>52885</v>
      </c>
    </row>
    <row r="847" spans="1:9" ht="12.75" x14ac:dyDescent="0.2">
      <c r="A847" s="45">
        <v>10</v>
      </c>
      <c r="B847" s="54" t="s">
        <v>976</v>
      </c>
      <c r="C847" s="94"/>
      <c r="D847" s="45" t="str">
        <f t="shared" si="60"/>
        <v>-</v>
      </c>
      <c r="E847" s="50">
        <v>1</v>
      </c>
      <c r="F847" s="50">
        <v>0.6</v>
      </c>
      <c r="G847" s="51">
        <v>634624</v>
      </c>
      <c r="H847" s="52">
        <v>634624</v>
      </c>
      <c r="I847" s="51">
        <f t="shared" si="61"/>
        <v>52885</v>
      </c>
    </row>
    <row r="848" spans="1:9" ht="12.75" x14ac:dyDescent="0.2">
      <c r="A848" s="45">
        <v>11</v>
      </c>
      <c r="B848" s="54" t="s">
        <v>977</v>
      </c>
      <c r="C848" s="94"/>
      <c r="D848" s="45" t="str">
        <f t="shared" si="60"/>
        <v>-</v>
      </c>
      <c r="E848" s="50">
        <v>1</v>
      </c>
      <c r="F848" s="50">
        <v>0.6</v>
      </c>
      <c r="G848" s="51">
        <v>634624</v>
      </c>
      <c r="H848" s="52">
        <v>634624</v>
      </c>
      <c r="I848" s="51">
        <f t="shared" si="61"/>
        <v>52885</v>
      </c>
    </row>
    <row r="849" spans="1:9" ht="12.75" x14ac:dyDescent="0.2">
      <c r="A849" s="45">
        <v>12</v>
      </c>
      <c r="B849" s="54" t="s">
        <v>978</v>
      </c>
      <c r="C849" s="94"/>
      <c r="D849" s="45" t="str">
        <f t="shared" si="60"/>
        <v>-</v>
      </c>
      <c r="E849" s="50">
        <v>1</v>
      </c>
      <c r="F849" s="50">
        <v>0.6</v>
      </c>
      <c r="G849" s="51">
        <v>634624</v>
      </c>
      <c r="H849" s="52">
        <v>634624</v>
      </c>
      <c r="I849" s="51">
        <f t="shared" si="61"/>
        <v>52885</v>
      </c>
    </row>
    <row r="850" spans="1:9" ht="12.75" x14ac:dyDescent="0.2">
      <c r="A850" s="45">
        <v>13</v>
      </c>
      <c r="B850" s="54" t="s">
        <v>979</v>
      </c>
      <c r="C850" s="94"/>
      <c r="D850" s="45" t="str">
        <f t="shared" si="60"/>
        <v>-</v>
      </c>
      <c r="E850" s="50">
        <v>1</v>
      </c>
      <c r="F850" s="50">
        <v>0.6</v>
      </c>
      <c r="G850" s="51">
        <v>634624</v>
      </c>
      <c r="H850" s="52">
        <v>634624</v>
      </c>
      <c r="I850" s="51">
        <f t="shared" si="61"/>
        <v>52885</v>
      </c>
    </row>
    <row r="851" spans="1:9" ht="12.75" x14ac:dyDescent="0.2">
      <c r="A851" s="45">
        <v>14</v>
      </c>
      <c r="B851" s="54" t="s">
        <v>980</v>
      </c>
      <c r="C851" s="94"/>
      <c r="D851" s="45" t="str">
        <f t="shared" si="60"/>
        <v>-</v>
      </c>
      <c r="E851" s="50">
        <v>1</v>
      </c>
      <c r="F851" s="50">
        <v>0.6</v>
      </c>
      <c r="G851" s="51">
        <v>634624</v>
      </c>
      <c r="H851" s="52">
        <v>634624</v>
      </c>
      <c r="I851" s="51">
        <f t="shared" si="61"/>
        <v>52885</v>
      </c>
    </row>
    <row r="852" spans="1:9" ht="12.75" x14ac:dyDescent="0.2">
      <c r="A852" s="45">
        <v>15</v>
      </c>
      <c r="B852" s="54" t="s">
        <v>981</v>
      </c>
      <c r="C852" s="94"/>
      <c r="D852" s="45" t="str">
        <f t="shared" si="60"/>
        <v>-</v>
      </c>
      <c r="E852" s="50">
        <v>1</v>
      </c>
      <c r="F852" s="50">
        <v>0.6</v>
      </c>
      <c r="G852" s="51">
        <v>634624</v>
      </c>
      <c r="H852" s="52">
        <v>634624</v>
      </c>
      <c r="I852" s="51">
        <f t="shared" si="61"/>
        <v>52885</v>
      </c>
    </row>
    <row r="853" spans="1:9" ht="12.75" x14ac:dyDescent="0.2">
      <c r="A853" s="45">
        <v>16</v>
      </c>
      <c r="B853" s="54" t="s">
        <v>982</v>
      </c>
      <c r="C853" s="94"/>
      <c r="D853" s="45" t="str">
        <f t="shared" si="60"/>
        <v>-</v>
      </c>
      <c r="E853" s="50">
        <v>1</v>
      </c>
      <c r="F853" s="50">
        <v>0.6</v>
      </c>
      <c r="G853" s="51">
        <v>634624</v>
      </c>
      <c r="H853" s="52">
        <v>634624</v>
      </c>
      <c r="I853" s="51">
        <f t="shared" si="61"/>
        <v>52885</v>
      </c>
    </row>
    <row r="854" spans="1:9" ht="12.75" x14ac:dyDescent="0.2">
      <c r="A854" s="45">
        <v>17</v>
      </c>
      <c r="B854" s="54" t="s">
        <v>983</v>
      </c>
      <c r="C854" s="94"/>
      <c r="D854" s="45" t="str">
        <f t="shared" si="60"/>
        <v>-</v>
      </c>
      <c r="E854" s="50">
        <v>1</v>
      </c>
      <c r="F854" s="50">
        <v>0.6</v>
      </c>
      <c r="G854" s="51">
        <v>634624</v>
      </c>
      <c r="H854" s="52">
        <v>634624</v>
      </c>
      <c r="I854" s="51">
        <f t="shared" si="61"/>
        <v>52885</v>
      </c>
    </row>
    <row r="855" spans="1:9" ht="12.75" x14ac:dyDescent="0.2">
      <c r="A855" s="45">
        <v>18</v>
      </c>
      <c r="B855" s="54" t="s">
        <v>245</v>
      </c>
      <c r="C855" s="94"/>
      <c r="D855" s="45" t="str">
        <f t="shared" si="60"/>
        <v>-</v>
      </c>
      <c r="E855" s="50">
        <v>1</v>
      </c>
      <c r="F855" s="50">
        <v>0.6</v>
      </c>
      <c r="G855" s="51">
        <v>634624</v>
      </c>
      <c r="H855" s="52">
        <v>634624</v>
      </c>
      <c r="I855" s="51">
        <f t="shared" si="61"/>
        <v>52885</v>
      </c>
    </row>
    <row r="856" spans="1:9" ht="12.75" x14ac:dyDescent="0.2">
      <c r="A856" s="45">
        <v>19</v>
      </c>
      <c r="B856" s="54" t="s">
        <v>984</v>
      </c>
      <c r="C856" s="94"/>
      <c r="D856" s="45" t="str">
        <f t="shared" si="60"/>
        <v>-</v>
      </c>
      <c r="E856" s="50">
        <v>1</v>
      </c>
      <c r="F856" s="50">
        <v>0.6</v>
      </c>
      <c r="G856" s="51">
        <v>634624</v>
      </c>
      <c r="H856" s="52">
        <v>634624</v>
      </c>
      <c r="I856" s="51">
        <f t="shared" si="61"/>
        <v>52885</v>
      </c>
    </row>
    <row r="857" spans="1:9" ht="12.75" x14ac:dyDescent="0.2">
      <c r="A857" s="45">
        <v>20</v>
      </c>
      <c r="B857" s="54" t="s">
        <v>985</v>
      </c>
      <c r="C857" s="94"/>
      <c r="D857" s="45" t="str">
        <f t="shared" si="60"/>
        <v>-</v>
      </c>
      <c r="E857" s="50">
        <v>1</v>
      </c>
      <c r="F857" s="50">
        <v>0.6</v>
      </c>
      <c r="G857" s="51">
        <v>634624</v>
      </c>
      <c r="H857" s="52">
        <v>634624</v>
      </c>
      <c r="I857" s="51">
        <f t="shared" si="61"/>
        <v>52885</v>
      </c>
    </row>
    <row r="858" spans="1:9" ht="12.75" x14ac:dyDescent="0.2">
      <c r="A858" s="45">
        <v>21</v>
      </c>
      <c r="B858" s="54" t="s">
        <v>986</v>
      </c>
      <c r="C858" s="94"/>
      <c r="D858" s="45" t="str">
        <f t="shared" si="60"/>
        <v>-</v>
      </c>
      <c r="E858" s="50">
        <v>1</v>
      </c>
      <c r="F858" s="50">
        <v>0.6</v>
      </c>
      <c r="G858" s="51">
        <v>634624</v>
      </c>
      <c r="H858" s="52">
        <v>634624</v>
      </c>
      <c r="I858" s="51">
        <f t="shared" si="61"/>
        <v>52885</v>
      </c>
    </row>
    <row r="859" spans="1:9" ht="12.75" x14ac:dyDescent="0.2">
      <c r="A859" s="45">
        <v>22</v>
      </c>
      <c r="B859" s="54" t="s">
        <v>987</v>
      </c>
      <c r="C859" s="94"/>
      <c r="D859" s="45" t="str">
        <f t="shared" si="60"/>
        <v>-</v>
      </c>
      <c r="E859" s="50">
        <v>1</v>
      </c>
      <c r="F859" s="50">
        <v>0.6</v>
      </c>
      <c r="G859" s="51">
        <v>634624</v>
      </c>
      <c r="H859" s="52">
        <v>634624</v>
      </c>
      <c r="I859" s="51">
        <f t="shared" si="61"/>
        <v>52885</v>
      </c>
    </row>
    <row r="860" spans="1:9" ht="12.75" x14ac:dyDescent="0.2">
      <c r="A860" s="45">
        <v>23</v>
      </c>
      <c r="B860" s="54" t="s">
        <v>988</v>
      </c>
      <c r="C860" s="94"/>
      <c r="D860" s="45" t="str">
        <f t="shared" si="60"/>
        <v>-</v>
      </c>
      <c r="E860" s="50">
        <v>1</v>
      </c>
      <c r="F860" s="50">
        <v>0.6</v>
      </c>
      <c r="G860" s="51">
        <v>634624</v>
      </c>
      <c r="H860" s="52">
        <v>634624</v>
      </c>
      <c r="I860" s="51">
        <f t="shared" si="61"/>
        <v>52885</v>
      </c>
    </row>
    <row r="861" spans="1:9" ht="12.75" x14ac:dyDescent="0.2">
      <c r="A861" s="45">
        <v>24</v>
      </c>
      <c r="B861" s="54" t="s">
        <v>989</v>
      </c>
      <c r="C861" s="94"/>
      <c r="D861" s="45" t="str">
        <f t="shared" si="60"/>
        <v>-</v>
      </c>
      <c r="E861" s="50">
        <v>1</v>
      </c>
      <c r="F861" s="50">
        <v>0.6</v>
      </c>
      <c r="G861" s="51">
        <v>634624</v>
      </c>
      <c r="H861" s="52">
        <v>634624</v>
      </c>
      <c r="I861" s="51">
        <f t="shared" si="61"/>
        <v>52885</v>
      </c>
    </row>
    <row r="862" spans="1:9" ht="12.75" x14ac:dyDescent="0.2">
      <c r="A862" s="45">
        <v>25</v>
      </c>
      <c r="B862" s="54" t="s">
        <v>990</v>
      </c>
      <c r="C862" s="94"/>
      <c r="D862" s="45" t="str">
        <f t="shared" si="60"/>
        <v>+</v>
      </c>
      <c r="E862" s="50">
        <v>1</v>
      </c>
      <c r="F862" s="50">
        <v>1</v>
      </c>
      <c r="G862" s="51">
        <v>1057706</v>
      </c>
      <c r="H862" s="52">
        <v>740395</v>
      </c>
      <c r="I862" s="51">
        <f t="shared" si="61"/>
        <v>88142</v>
      </c>
    </row>
    <row r="863" spans="1:9" ht="12.75" x14ac:dyDescent="0.2">
      <c r="A863" s="45">
        <v>26</v>
      </c>
      <c r="B863" s="54" t="s">
        <v>826</v>
      </c>
      <c r="C863" s="94"/>
      <c r="D863" s="45" t="str">
        <f t="shared" si="60"/>
        <v>+</v>
      </c>
      <c r="E863" s="50">
        <v>1</v>
      </c>
      <c r="F863" s="50">
        <v>1</v>
      </c>
      <c r="G863" s="51">
        <v>1057706</v>
      </c>
      <c r="H863" s="52">
        <v>1057706</v>
      </c>
      <c r="I863" s="51">
        <f t="shared" si="61"/>
        <v>88142</v>
      </c>
    </row>
    <row r="864" spans="1:9" ht="12.75" x14ac:dyDescent="0.2">
      <c r="A864" s="45">
        <v>27</v>
      </c>
      <c r="B864" s="54" t="s">
        <v>991</v>
      </c>
      <c r="C864" s="94"/>
      <c r="D864" s="45" t="str">
        <f t="shared" si="60"/>
        <v>+</v>
      </c>
      <c r="E864" s="50">
        <v>1</v>
      </c>
      <c r="F864" s="50">
        <v>1</v>
      </c>
      <c r="G864" s="51">
        <v>1057706</v>
      </c>
      <c r="H864" s="52">
        <v>740395</v>
      </c>
      <c r="I864" s="51">
        <f t="shared" si="61"/>
        <v>88142</v>
      </c>
    </row>
    <row r="865" spans="1:9" ht="12.75" x14ac:dyDescent="0.2">
      <c r="A865" s="45">
        <v>28</v>
      </c>
      <c r="B865" s="54" t="s">
        <v>992</v>
      </c>
      <c r="C865" s="94"/>
      <c r="D865" s="45" t="str">
        <f t="shared" si="60"/>
        <v>+</v>
      </c>
      <c r="E865" s="50">
        <v>1</v>
      </c>
      <c r="F865" s="50">
        <v>1</v>
      </c>
      <c r="G865" s="51">
        <v>1057706</v>
      </c>
      <c r="H865" s="52">
        <v>740395</v>
      </c>
      <c r="I865" s="51">
        <f t="shared" si="61"/>
        <v>88142</v>
      </c>
    </row>
    <row r="866" spans="1:9" ht="12.75" x14ac:dyDescent="0.2">
      <c r="A866" s="45">
        <v>29</v>
      </c>
      <c r="B866" s="54" t="s">
        <v>993</v>
      </c>
      <c r="C866" s="94"/>
      <c r="D866" s="45" t="str">
        <f t="shared" si="60"/>
        <v>+</v>
      </c>
      <c r="E866" s="50">
        <v>1</v>
      </c>
      <c r="F866" s="50">
        <v>1</v>
      </c>
      <c r="G866" s="51">
        <v>1675622</v>
      </c>
      <c r="H866" s="52">
        <v>894874</v>
      </c>
      <c r="I866" s="51">
        <f t="shared" si="61"/>
        <v>139635</v>
      </c>
    </row>
    <row r="867" spans="1:9" ht="12.75" x14ac:dyDescent="0.2">
      <c r="A867" s="45">
        <v>30</v>
      </c>
      <c r="B867" s="54" t="s">
        <v>994</v>
      </c>
      <c r="C867" s="94"/>
      <c r="D867" s="45" t="str">
        <f t="shared" si="60"/>
        <v>-</v>
      </c>
      <c r="E867" s="50">
        <v>1</v>
      </c>
      <c r="F867" s="50">
        <v>0.6</v>
      </c>
      <c r="G867" s="51">
        <v>1128957</v>
      </c>
      <c r="H867" s="52">
        <v>1075519</v>
      </c>
      <c r="I867" s="51">
        <f t="shared" si="61"/>
        <v>94080</v>
      </c>
    </row>
    <row r="868" spans="1:9" ht="12.75" x14ac:dyDescent="0.2">
      <c r="A868" s="45">
        <v>31</v>
      </c>
      <c r="B868" s="54" t="s">
        <v>995</v>
      </c>
      <c r="C868" s="94"/>
      <c r="D868" s="45" t="str">
        <f t="shared" si="60"/>
        <v>+</v>
      </c>
      <c r="E868" s="50">
        <v>1</v>
      </c>
      <c r="F868" s="50">
        <v>1</v>
      </c>
      <c r="G868" s="51">
        <v>1881594</v>
      </c>
      <c r="H868" s="52">
        <v>1412936</v>
      </c>
      <c r="I868" s="51">
        <f t="shared" si="61"/>
        <v>156800</v>
      </c>
    </row>
    <row r="869" spans="1:9" s="74" customFormat="1" ht="12.75" x14ac:dyDescent="0.2">
      <c r="A869" s="69">
        <v>32</v>
      </c>
      <c r="B869" s="70" t="s">
        <v>996</v>
      </c>
      <c r="C869" s="87" t="s">
        <v>514</v>
      </c>
      <c r="D869" s="69" t="str">
        <f t="shared" si="60"/>
        <v>-</v>
      </c>
      <c r="E869" s="71">
        <v>1</v>
      </c>
      <c r="F869" s="72" t="s">
        <v>515</v>
      </c>
      <c r="G869" s="73">
        <v>1256717</v>
      </c>
      <c r="H869" s="73">
        <v>1256717</v>
      </c>
      <c r="I869" s="73">
        <f t="shared" si="61"/>
        <v>104726</v>
      </c>
    </row>
    <row r="870" spans="1:9" s="74" customFormat="1" ht="12.75" x14ac:dyDescent="0.2">
      <c r="A870" s="69">
        <v>33</v>
      </c>
      <c r="B870" s="70" t="s">
        <v>997</v>
      </c>
      <c r="C870" s="99" t="s">
        <v>383</v>
      </c>
      <c r="D870" s="69" t="str">
        <f t="shared" si="60"/>
        <v>-</v>
      </c>
      <c r="E870" s="71">
        <v>1</v>
      </c>
      <c r="F870" s="75" t="s">
        <v>678</v>
      </c>
      <c r="G870" s="73">
        <v>1172935</v>
      </c>
      <c r="H870" s="76">
        <v>1281071</v>
      </c>
      <c r="I870" s="73">
        <f t="shared" si="61"/>
        <v>97745</v>
      </c>
    </row>
    <row r="871" spans="1:9" s="74" customFormat="1" ht="12.75" x14ac:dyDescent="0.2">
      <c r="A871" s="69">
        <v>34</v>
      </c>
      <c r="B871" s="70" t="s">
        <v>998</v>
      </c>
      <c r="C871" s="99"/>
      <c r="D871" s="69" t="str">
        <f t="shared" si="60"/>
        <v>-</v>
      </c>
      <c r="E871" s="71">
        <v>1</v>
      </c>
      <c r="F871" s="75" t="s">
        <v>678</v>
      </c>
      <c r="G871" s="73">
        <v>1172935</v>
      </c>
      <c r="H871" s="76">
        <v>293234</v>
      </c>
      <c r="I871" s="73">
        <f t="shared" si="61"/>
        <v>97745</v>
      </c>
    </row>
    <row r="872" spans="1:9" ht="12.75" x14ac:dyDescent="0.2">
      <c r="A872" s="59"/>
      <c r="B872" s="60" t="s">
        <v>999</v>
      </c>
      <c r="C872" s="61"/>
      <c r="D872" s="45"/>
      <c r="E872" s="77"/>
      <c r="F872" s="78"/>
      <c r="G872" s="47">
        <f>SUM(G873:G877)</f>
        <v>4490787</v>
      </c>
      <c r="H872" s="48">
        <f t="shared" ref="H872:I872" si="64">SUM(H873:H877)</f>
        <v>4358018</v>
      </c>
      <c r="I872" s="47">
        <f t="shared" si="64"/>
        <v>374232</v>
      </c>
    </row>
    <row r="873" spans="1:9" ht="12.75" x14ac:dyDescent="0.2">
      <c r="A873" s="62">
        <v>1</v>
      </c>
      <c r="B873" s="56" t="s">
        <v>1000</v>
      </c>
      <c r="C873" s="100" t="s">
        <v>216</v>
      </c>
      <c r="D873" s="45"/>
      <c r="E873" s="77">
        <v>1</v>
      </c>
      <c r="F873" s="50">
        <v>0.6</v>
      </c>
      <c r="G873" s="51">
        <f>1057706*F873*E873</f>
        <v>634624</v>
      </c>
      <c r="H873" s="52">
        <v>634624</v>
      </c>
      <c r="I873" s="51">
        <f t="shared" si="61"/>
        <v>52885</v>
      </c>
    </row>
    <row r="874" spans="1:9" ht="12.75" x14ac:dyDescent="0.2">
      <c r="A874" s="62">
        <v>2</v>
      </c>
      <c r="B874" s="56" t="s">
        <v>1001</v>
      </c>
      <c r="C874" s="101"/>
      <c r="D874" s="45"/>
      <c r="E874" s="77">
        <v>1</v>
      </c>
      <c r="F874" s="50">
        <v>0.6</v>
      </c>
      <c r="G874" s="51">
        <f t="shared" ref="G874:G875" si="65">1057706*F874*E874</f>
        <v>634624</v>
      </c>
      <c r="H874" s="52">
        <v>634624</v>
      </c>
      <c r="I874" s="51">
        <f t="shared" si="61"/>
        <v>52885</v>
      </c>
    </row>
    <row r="875" spans="1:9" ht="12.75" x14ac:dyDescent="0.2">
      <c r="A875" s="62">
        <v>3</v>
      </c>
      <c r="B875" s="56" t="s">
        <v>1002</v>
      </c>
      <c r="C875" s="102"/>
      <c r="D875" s="45"/>
      <c r="E875" s="77">
        <v>1</v>
      </c>
      <c r="F875" s="50">
        <v>1</v>
      </c>
      <c r="G875" s="51">
        <f t="shared" si="65"/>
        <v>1057706</v>
      </c>
      <c r="H875" s="52">
        <v>946715</v>
      </c>
      <c r="I875" s="51">
        <f t="shared" si="61"/>
        <v>88142</v>
      </c>
    </row>
    <row r="876" spans="1:9" ht="12.75" x14ac:dyDescent="0.2">
      <c r="A876" s="62">
        <v>4</v>
      </c>
      <c r="B876" s="56" t="s">
        <v>1003</v>
      </c>
      <c r="C876" s="100" t="s">
        <v>383</v>
      </c>
      <c r="D876" s="45"/>
      <c r="E876" s="77">
        <v>1</v>
      </c>
      <c r="F876" s="79">
        <v>0.45</v>
      </c>
      <c r="G876" s="51">
        <v>846717</v>
      </c>
      <c r="H876" s="52">
        <v>840038</v>
      </c>
      <c r="I876" s="51">
        <f t="shared" si="61"/>
        <v>70560</v>
      </c>
    </row>
    <row r="877" spans="1:9" ht="12.75" x14ac:dyDescent="0.2">
      <c r="A877" s="62">
        <v>5</v>
      </c>
      <c r="B877" s="56" t="s">
        <v>1004</v>
      </c>
      <c r="C877" s="102"/>
      <c r="D877" s="45"/>
      <c r="E877" s="77">
        <v>1</v>
      </c>
      <c r="F877" s="50">
        <v>0.7</v>
      </c>
      <c r="G877" s="51">
        <v>1317116</v>
      </c>
      <c r="H877" s="52">
        <v>1302017</v>
      </c>
      <c r="I877" s="51">
        <f t="shared" si="61"/>
        <v>109760</v>
      </c>
    </row>
    <row r="878" spans="1:9" ht="12.75" x14ac:dyDescent="0.2">
      <c r="A878" s="59"/>
      <c r="B878" s="60" t="s">
        <v>1005</v>
      </c>
      <c r="C878" s="61"/>
      <c r="D878" s="45"/>
      <c r="E878" s="77"/>
      <c r="F878" s="78"/>
      <c r="G878" s="47">
        <f>SUM(G879)</f>
        <v>1057706</v>
      </c>
      <c r="H878" s="48">
        <f t="shared" ref="H878:I878" si="66">SUM(H879)</f>
        <v>1057706</v>
      </c>
      <c r="I878" s="47">
        <f t="shared" si="66"/>
        <v>88142</v>
      </c>
    </row>
    <row r="879" spans="1:9" ht="12.75" x14ac:dyDescent="0.2">
      <c r="A879" s="62">
        <v>1</v>
      </c>
      <c r="B879" s="56" t="s">
        <v>1006</v>
      </c>
      <c r="C879" s="63" t="s">
        <v>216</v>
      </c>
      <c r="D879" s="45"/>
      <c r="E879" s="77">
        <v>1</v>
      </c>
      <c r="F879" s="50">
        <v>1</v>
      </c>
      <c r="G879" s="51">
        <v>1057706</v>
      </c>
      <c r="H879" s="52">
        <v>1057706</v>
      </c>
      <c r="I879" s="51">
        <f t="shared" ref="I879:I881" si="67">G879/12</f>
        <v>88142</v>
      </c>
    </row>
    <row r="880" spans="1:9" ht="12.75" x14ac:dyDescent="0.2">
      <c r="A880" s="59"/>
      <c r="B880" s="60" t="s">
        <v>1007</v>
      </c>
      <c r="C880" s="61"/>
      <c r="D880" s="45"/>
      <c r="E880" s="77"/>
      <c r="F880" s="78"/>
      <c r="G880" s="47">
        <f>SUM(G881)</f>
        <v>634624</v>
      </c>
      <c r="H880" s="48">
        <f t="shared" ref="H880:I880" si="68">SUM(H881)</f>
        <v>740395</v>
      </c>
      <c r="I880" s="47">
        <f t="shared" si="68"/>
        <v>52885</v>
      </c>
    </row>
    <row r="881" spans="1:9" ht="12.75" x14ac:dyDescent="0.2">
      <c r="A881" s="62">
        <v>1</v>
      </c>
      <c r="B881" s="56" t="s">
        <v>1008</v>
      </c>
      <c r="C881" s="63" t="s">
        <v>216</v>
      </c>
      <c r="D881" s="45"/>
      <c r="E881" s="77">
        <v>1</v>
      </c>
      <c r="F881" s="50">
        <v>0.6</v>
      </c>
      <c r="G881" s="51">
        <v>634624</v>
      </c>
      <c r="H881" s="52">
        <v>740395</v>
      </c>
      <c r="I881" s="51">
        <f t="shared" si="67"/>
        <v>52885</v>
      </c>
    </row>
    <row r="882" spans="1:9" ht="12.75" x14ac:dyDescent="0.2">
      <c r="A882" s="59"/>
      <c r="B882" s="60" t="s">
        <v>1009</v>
      </c>
      <c r="C882" s="64"/>
      <c r="D882" s="45"/>
      <c r="E882" s="77"/>
      <c r="F882" s="78"/>
      <c r="G882" s="47">
        <f>SUM(G883:G887)</f>
        <v>4218295</v>
      </c>
      <c r="H882" s="48">
        <f t="shared" ref="H882:I882" si="69">SUM(H883:H887)</f>
        <v>4003622</v>
      </c>
      <c r="I882" s="47">
        <f t="shared" si="69"/>
        <v>351523</v>
      </c>
    </row>
    <row r="883" spans="1:9" ht="12.75" x14ac:dyDescent="0.2">
      <c r="A883" s="62">
        <v>1</v>
      </c>
      <c r="B883" s="56" t="s">
        <v>1010</v>
      </c>
      <c r="C883" s="100" t="s">
        <v>216</v>
      </c>
      <c r="D883" s="45"/>
      <c r="E883" s="77">
        <v>1</v>
      </c>
      <c r="F883" s="50">
        <v>0.6</v>
      </c>
      <c r="G883" s="51">
        <v>634624</v>
      </c>
      <c r="H883" s="52">
        <v>634624</v>
      </c>
      <c r="I883" s="51">
        <f t="shared" ref="I883:I887" si="70">G883/12</f>
        <v>52885</v>
      </c>
    </row>
    <row r="884" spans="1:9" ht="12.75" x14ac:dyDescent="0.2">
      <c r="A884" s="62">
        <v>2</v>
      </c>
      <c r="B884" s="56" t="s">
        <v>1011</v>
      </c>
      <c r="C884" s="101"/>
      <c r="D884" s="45"/>
      <c r="E884" s="77">
        <v>1</v>
      </c>
      <c r="F884" s="50">
        <v>0.6</v>
      </c>
      <c r="G884" s="51">
        <v>634624</v>
      </c>
      <c r="H884" s="52">
        <v>634624</v>
      </c>
      <c r="I884" s="51">
        <f t="shared" si="70"/>
        <v>52885</v>
      </c>
    </row>
    <row r="885" spans="1:9" ht="12.75" x14ac:dyDescent="0.2">
      <c r="A885" s="62">
        <v>3</v>
      </c>
      <c r="B885" s="56" t="s">
        <v>1012</v>
      </c>
      <c r="C885" s="101"/>
      <c r="D885" s="45"/>
      <c r="E885" s="77">
        <v>1</v>
      </c>
      <c r="F885" s="50">
        <v>0.6</v>
      </c>
      <c r="G885" s="51">
        <v>634624</v>
      </c>
      <c r="H885" s="52">
        <v>634624</v>
      </c>
      <c r="I885" s="51">
        <f t="shared" si="70"/>
        <v>52885</v>
      </c>
    </row>
    <row r="886" spans="1:9" ht="12.75" x14ac:dyDescent="0.2">
      <c r="A886" s="62">
        <v>4</v>
      </c>
      <c r="B886" s="56" t="s">
        <v>1013</v>
      </c>
      <c r="C886" s="102"/>
      <c r="D886" s="45"/>
      <c r="E886" s="77">
        <v>1</v>
      </c>
      <c r="F886" s="50">
        <v>1</v>
      </c>
      <c r="G886" s="51">
        <v>1057706</v>
      </c>
      <c r="H886" s="52">
        <v>1157212</v>
      </c>
      <c r="I886" s="51">
        <f t="shared" si="70"/>
        <v>88142</v>
      </c>
    </row>
    <row r="887" spans="1:9" ht="12.75" x14ac:dyDescent="0.2">
      <c r="A887" s="62">
        <v>5</v>
      </c>
      <c r="B887" s="56" t="s">
        <v>1014</v>
      </c>
      <c r="C887" s="80" t="s">
        <v>514</v>
      </c>
      <c r="D887" s="45"/>
      <c r="E887" s="77">
        <v>1</v>
      </c>
      <c r="F887" s="79">
        <v>0.75</v>
      </c>
      <c r="G887" s="51">
        <v>1256717</v>
      </c>
      <c r="H887" s="52">
        <v>942538</v>
      </c>
      <c r="I887" s="51">
        <f t="shared" si="70"/>
        <v>104726</v>
      </c>
    </row>
    <row r="888" spans="1:9" ht="12.75" x14ac:dyDescent="0.2">
      <c r="A888" s="59"/>
      <c r="B888" s="60" t="s">
        <v>1015</v>
      </c>
      <c r="C888" s="61"/>
      <c r="D888" s="45"/>
      <c r="E888" s="77"/>
      <c r="F888" s="78"/>
      <c r="G888" s="47">
        <f>SUM(G889)</f>
        <v>0</v>
      </c>
      <c r="H888" s="48">
        <f t="shared" ref="H888:I888" si="71">SUM(H889)</f>
        <v>635040</v>
      </c>
      <c r="I888" s="47">
        <f t="shared" si="71"/>
        <v>0</v>
      </c>
    </row>
    <row r="889" spans="1:9" ht="13.5" customHeight="1" x14ac:dyDescent="0.2">
      <c r="A889" s="81">
        <v>1</v>
      </c>
      <c r="B889" s="82" t="s">
        <v>1016</v>
      </c>
      <c r="C889" s="83" t="s">
        <v>1017</v>
      </c>
      <c r="D889" s="45"/>
      <c r="E889" s="77"/>
      <c r="F889" s="78"/>
      <c r="G889" s="51">
        <v>0</v>
      </c>
      <c r="H889" s="52">
        <v>635040</v>
      </c>
      <c r="I889" s="51">
        <v>0</v>
      </c>
    </row>
    <row r="890" spans="1:9" ht="12.75" x14ac:dyDescent="0.2">
      <c r="A890" s="59"/>
      <c r="B890" s="60" t="s">
        <v>1018</v>
      </c>
      <c r="C890" s="61"/>
      <c r="D890" s="45"/>
      <c r="E890" s="77"/>
      <c r="F890" s="78"/>
      <c r="G890" s="47">
        <f>SUM(G891)</f>
        <v>1057706</v>
      </c>
      <c r="H890" s="48">
        <f t="shared" ref="H890:I890" si="72">SUM(H891)</f>
        <v>740395</v>
      </c>
      <c r="I890" s="47">
        <f t="shared" si="72"/>
        <v>88142</v>
      </c>
    </row>
    <row r="891" spans="1:9" ht="12.75" x14ac:dyDescent="0.2">
      <c r="A891" s="62">
        <v>1</v>
      </c>
      <c r="B891" s="56" t="s">
        <v>1019</v>
      </c>
      <c r="C891" s="63" t="s">
        <v>216</v>
      </c>
      <c r="D891" s="45"/>
      <c r="E891" s="77">
        <v>1</v>
      </c>
      <c r="F891" s="50">
        <v>1</v>
      </c>
      <c r="G891" s="51">
        <v>1057706</v>
      </c>
      <c r="H891" s="52">
        <v>740395</v>
      </c>
      <c r="I891" s="51">
        <f t="shared" ref="I891" si="73">G891/12</f>
        <v>88142</v>
      </c>
    </row>
    <row r="892" spans="1:9" x14ac:dyDescent="0.25">
      <c r="A892" s="84"/>
      <c r="B892" s="65" t="s">
        <v>1020</v>
      </c>
      <c r="C892" s="65"/>
      <c r="D892" s="85"/>
      <c r="E892" s="65"/>
      <c r="F892" s="65"/>
      <c r="G892" s="47">
        <f>G6+G12+G47+G82+G105+G124+G152+G184+G208+G236+G255+G263+G275+G297+G324+G353+G377+G394+G409+G450+G470+G501+G529+G556+G573+G587+G627+G632+G662+G693+G715+G753+G780+G804+G830+G837+G872+G878+G880+G882+G888+G890</f>
        <v>531279344</v>
      </c>
      <c r="H892" s="48">
        <f>H6+H12+H47+H82+H105+H124+H152+H184+H208+H236+H255+H263+H275+H297+H324+H353+H377+H394+H409+H450+H470+H501+H529+H556+H573+H587+H627+H632+H662+H693+H715+H753+H780+H804+H830+H837+H872+H878+H880+H882+H888+H890</f>
        <v>533322818</v>
      </c>
      <c r="I892" s="47">
        <f>I6+I12+I47+I82+I105+I124+I152+I184+I208+I236+I255+I263+I275+I297+I324+I353+I377+I394+I409+I450+I470+I501+I529+I556+I573+I587+I627+I632+I662+I693+I715+I753+I780+I804+I830+I837+I872+I878+I880+I882+I888+I890</f>
        <v>44273125</v>
      </c>
    </row>
  </sheetData>
  <mergeCells count="77">
    <mergeCell ref="C870:C871"/>
    <mergeCell ref="C873:C875"/>
    <mergeCell ref="C876:C877"/>
    <mergeCell ref="C883:C886"/>
    <mergeCell ref="G1:I1"/>
    <mergeCell ref="C781:C787"/>
    <mergeCell ref="C788:C803"/>
    <mergeCell ref="C805:C829"/>
    <mergeCell ref="C832:C836"/>
    <mergeCell ref="C838:C841"/>
    <mergeCell ref="C842:C868"/>
    <mergeCell ref="C697:C713"/>
    <mergeCell ref="C716:C721"/>
    <mergeCell ref="C722:C751"/>
    <mergeCell ref="C754:C755"/>
    <mergeCell ref="C756:C777"/>
    <mergeCell ref="C778:C779"/>
    <mergeCell ref="C633:C639"/>
    <mergeCell ref="C640:C661"/>
    <mergeCell ref="C663:C666"/>
    <mergeCell ref="C667:C689"/>
    <mergeCell ref="C690:C691"/>
    <mergeCell ref="C694:C696"/>
    <mergeCell ref="C628:C631"/>
    <mergeCell ref="C489:C497"/>
    <mergeCell ref="C499:C500"/>
    <mergeCell ref="C502:C506"/>
    <mergeCell ref="C507:C527"/>
    <mergeCell ref="C530:C532"/>
    <mergeCell ref="C533:C555"/>
    <mergeCell ref="C558:C571"/>
    <mergeCell ref="C574:C575"/>
    <mergeCell ref="C576:C586"/>
    <mergeCell ref="C588:C589"/>
    <mergeCell ref="C590:C626"/>
    <mergeCell ref="C471:C488"/>
    <mergeCell ref="C354:C359"/>
    <mergeCell ref="C360:C376"/>
    <mergeCell ref="C378:C379"/>
    <mergeCell ref="C380:C393"/>
    <mergeCell ref="C395:C396"/>
    <mergeCell ref="C397:C406"/>
    <mergeCell ref="C407:C408"/>
    <mergeCell ref="C410:C422"/>
    <mergeCell ref="C423:C448"/>
    <mergeCell ref="C451:C452"/>
    <mergeCell ref="C453:C469"/>
    <mergeCell ref="C328:C351"/>
    <mergeCell ref="C237:C241"/>
    <mergeCell ref="C242:C254"/>
    <mergeCell ref="C256:C257"/>
    <mergeCell ref="C258:C262"/>
    <mergeCell ref="C265:C274"/>
    <mergeCell ref="C276:C280"/>
    <mergeCell ref="C281:C296"/>
    <mergeCell ref="C298:C301"/>
    <mergeCell ref="C302:C321"/>
    <mergeCell ref="C322:C323"/>
    <mergeCell ref="C325:C327"/>
    <mergeCell ref="C218:C235"/>
    <mergeCell ref="C64:C81"/>
    <mergeCell ref="C83:C104"/>
    <mergeCell ref="C106:C111"/>
    <mergeCell ref="C112:C123"/>
    <mergeCell ref="C125:C133"/>
    <mergeCell ref="C134:C151"/>
    <mergeCell ref="C153:C154"/>
    <mergeCell ref="C155:C182"/>
    <mergeCell ref="C185:C186"/>
    <mergeCell ref="C187:C207"/>
    <mergeCell ref="C209:C217"/>
    <mergeCell ref="C48:C63"/>
    <mergeCell ref="G2:I2"/>
    <mergeCell ref="A3:I3"/>
    <mergeCell ref="C8:C11"/>
    <mergeCell ref="C13:C17"/>
    <mergeCell ref="C18:C46"/>
  </mergeCells>
  <pageMargins left="0.7" right="0.7" top="0.75" bottom="0.75" header="0.3" footer="0.3"/>
  <pageSetup paperSize="9" scale="7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zoomScaleNormal="100" zoomScaleSheetLayoutView="100" workbookViewId="0">
      <pane xSplit="2" ySplit="2" topLeftCell="C3" activePane="bottomRight" state="frozen"/>
      <selection activeCell="Q21" sqref="Q21"/>
      <selection pane="topRight" activeCell="Q21" sqref="Q21"/>
      <selection pane="bottomLeft" activeCell="Q21" sqref="Q21"/>
      <selection pane="bottomRight" activeCell="K3" sqref="K3"/>
    </sheetView>
  </sheetViews>
  <sheetFormatPr defaultRowHeight="12.75" x14ac:dyDescent="0.2"/>
  <cols>
    <col min="1" max="1" width="9.140625" style="14" customWidth="1"/>
    <col min="2" max="2" width="31.42578125" style="3" customWidth="1"/>
    <col min="3" max="3" width="9.28515625" style="4" customWidth="1"/>
    <col min="4" max="4" width="8.5703125" style="4" customWidth="1"/>
    <col min="5" max="5" width="8.85546875" style="15" customWidth="1"/>
    <col min="6" max="6" width="10.85546875" style="15" customWidth="1"/>
    <col min="7" max="193" width="9.140625" style="4"/>
    <col min="194" max="194" width="7.140625" style="4" customWidth="1"/>
    <col min="195" max="195" width="40.5703125" style="4" customWidth="1"/>
    <col min="196" max="196" width="18.85546875" style="4" bestFit="1" customWidth="1"/>
    <col min="197" max="197" width="10.140625" style="4" customWidth="1"/>
    <col min="198" max="198" width="11.42578125" style="4" bestFit="1" customWidth="1"/>
    <col min="199" max="449" width="9.140625" style="4"/>
    <col min="450" max="450" width="7.140625" style="4" customWidth="1"/>
    <col min="451" max="451" width="40.5703125" style="4" customWidth="1"/>
    <col min="452" max="452" width="18.85546875" style="4" bestFit="1" customWidth="1"/>
    <col min="453" max="453" width="10.140625" style="4" customWidth="1"/>
    <col min="454" max="454" width="11.42578125" style="4" bestFit="1" customWidth="1"/>
    <col min="455" max="705" width="9.140625" style="4"/>
    <col min="706" max="706" width="7.140625" style="4" customWidth="1"/>
    <col min="707" max="707" width="40.5703125" style="4" customWidth="1"/>
    <col min="708" max="708" width="18.85546875" style="4" bestFit="1" customWidth="1"/>
    <col min="709" max="709" width="10.140625" style="4" customWidth="1"/>
    <col min="710" max="710" width="11.42578125" style="4" bestFit="1" customWidth="1"/>
    <col min="711" max="961" width="9.140625" style="4"/>
    <col min="962" max="962" width="7.140625" style="4" customWidth="1"/>
    <col min="963" max="963" width="40.5703125" style="4" customWidth="1"/>
    <col min="964" max="964" width="18.85546875" style="4" bestFit="1" customWidth="1"/>
    <col min="965" max="965" width="10.140625" style="4" customWidth="1"/>
    <col min="966" max="966" width="11.42578125" style="4" bestFit="1" customWidth="1"/>
    <col min="967" max="1217" width="9.140625" style="4"/>
    <col min="1218" max="1218" width="7.140625" style="4" customWidth="1"/>
    <col min="1219" max="1219" width="40.5703125" style="4" customWidth="1"/>
    <col min="1220" max="1220" width="18.85546875" style="4" bestFit="1" customWidth="1"/>
    <col min="1221" max="1221" width="10.140625" style="4" customWidth="1"/>
    <col min="1222" max="1222" width="11.42578125" style="4" bestFit="1" customWidth="1"/>
    <col min="1223" max="1473" width="9.140625" style="4"/>
    <col min="1474" max="1474" width="7.140625" style="4" customWidth="1"/>
    <col min="1475" max="1475" width="40.5703125" style="4" customWidth="1"/>
    <col min="1476" max="1476" width="18.85546875" style="4" bestFit="1" customWidth="1"/>
    <col min="1477" max="1477" width="10.140625" style="4" customWidth="1"/>
    <col min="1478" max="1478" width="11.42578125" style="4" bestFit="1" customWidth="1"/>
    <col min="1479" max="1729" width="9.140625" style="4"/>
    <col min="1730" max="1730" width="7.140625" style="4" customWidth="1"/>
    <col min="1731" max="1731" width="40.5703125" style="4" customWidth="1"/>
    <col min="1732" max="1732" width="18.85546875" style="4" bestFit="1" customWidth="1"/>
    <col min="1733" max="1733" width="10.140625" style="4" customWidth="1"/>
    <col min="1734" max="1734" width="11.42578125" style="4" bestFit="1" customWidth="1"/>
    <col min="1735" max="1985" width="9.140625" style="4"/>
    <col min="1986" max="1986" width="7.140625" style="4" customWidth="1"/>
    <col min="1987" max="1987" width="40.5703125" style="4" customWidth="1"/>
    <col min="1988" max="1988" width="18.85546875" style="4" bestFit="1" customWidth="1"/>
    <col min="1989" max="1989" width="10.140625" style="4" customWidth="1"/>
    <col min="1990" max="1990" width="11.42578125" style="4" bestFit="1" customWidth="1"/>
    <col min="1991" max="2241" width="9.140625" style="4"/>
    <col min="2242" max="2242" width="7.140625" style="4" customWidth="1"/>
    <col min="2243" max="2243" width="40.5703125" style="4" customWidth="1"/>
    <col min="2244" max="2244" width="18.85546875" style="4" bestFit="1" customWidth="1"/>
    <col min="2245" max="2245" width="10.140625" style="4" customWidth="1"/>
    <col min="2246" max="2246" width="11.42578125" style="4" bestFit="1" customWidth="1"/>
    <col min="2247" max="2497" width="9.140625" style="4"/>
    <col min="2498" max="2498" width="7.140625" style="4" customWidth="1"/>
    <col min="2499" max="2499" width="40.5703125" style="4" customWidth="1"/>
    <col min="2500" max="2500" width="18.85546875" style="4" bestFit="1" customWidth="1"/>
    <col min="2501" max="2501" width="10.140625" style="4" customWidth="1"/>
    <col min="2502" max="2502" width="11.42578125" style="4" bestFit="1" customWidth="1"/>
    <col min="2503" max="2753" width="9.140625" style="4"/>
    <col min="2754" max="2754" width="7.140625" style="4" customWidth="1"/>
    <col min="2755" max="2755" width="40.5703125" style="4" customWidth="1"/>
    <col min="2756" max="2756" width="18.85546875" style="4" bestFit="1" customWidth="1"/>
    <col min="2757" max="2757" width="10.140625" style="4" customWidth="1"/>
    <col min="2758" max="2758" width="11.42578125" style="4" bestFit="1" customWidth="1"/>
    <col min="2759" max="3009" width="9.140625" style="4"/>
    <col min="3010" max="3010" width="7.140625" style="4" customWidth="1"/>
    <col min="3011" max="3011" width="40.5703125" style="4" customWidth="1"/>
    <col min="3012" max="3012" width="18.85546875" style="4" bestFit="1" customWidth="1"/>
    <col min="3013" max="3013" width="10.140625" style="4" customWidth="1"/>
    <col min="3014" max="3014" width="11.42578125" style="4" bestFit="1" customWidth="1"/>
    <col min="3015" max="3265" width="9.140625" style="4"/>
    <col min="3266" max="3266" width="7.140625" style="4" customWidth="1"/>
    <col min="3267" max="3267" width="40.5703125" style="4" customWidth="1"/>
    <col min="3268" max="3268" width="18.85546875" style="4" bestFit="1" customWidth="1"/>
    <col min="3269" max="3269" width="10.140625" style="4" customWidth="1"/>
    <col min="3270" max="3270" width="11.42578125" style="4" bestFit="1" customWidth="1"/>
    <col min="3271" max="3521" width="9.140625" style="4"/>
    <col min="3522" max="3522" width="7.140625" style="4" customWidth="1"/>
    <col min="3523" max="3523" width="40.5703125" style="4" customWidth="1"/>
    <col min="3524" max="3524" width="18.85546875" style="4" bestFit="1" customWidth="1"/>
    <col min="3525" max="3525" width="10.140625" style="4" customWidth="1"/>
    <col min="3526" max="3526" width="11.42578125" style="4" bestFit="1" customWidth="1"/>
    <col min="3527" max="3777" width="9.140625" style="4"/>
    <col min="3778" max="3778" width="7.140625" style="4" customWidth="1"/>
    <col min="3779" max="3779" width="40.5703125" style="4" customWidth="1"/>
    <col min="3780" max="3780" width="18.85546875" style="4" bestFit="1" customWidth="1"/>
    <col min="3781" max="3781" width="10.140625" style="4" customWidth="1"/>
    <col min="3782" max="3782" width="11.42578125" style="4" bestFit="1" customWidth="1"/>
    <col min="3783" max="4033" width="9.140625" style="4"/>
    <col min="4034" max="4034" width="7.140625" style="4" customWidth="1"/>
    <col min="4035" max="4035" width="40.5703125" style="4" customWidth="1"/>
    <col min="4036" max="4036" width="18.85546875" style="4" bestFit="1" customWidth="1"/>
    <col min="4037" max="4037" width="10.140625" style="4" customWidth="1"/>
    <col min="4038" max="4038" width="11.42578125" style="4" bestFit="1" customWidth="1"/>
    <col min="4039" max="4289" width="9.140625" style="4"/>
    <col min="4290" max="4290" width="7.140625" style="4" customWidth="1"/>
    <col min="4291" max="4291" width="40.5703125" style="4" customWidth="1"/>
    <col min="4292" max="4292" width="18.85546875" style="4" bestFit="1" customWidth="1"/>
    <col min="4293" max="4293" width="10.140625" style="4" customWidth="1"/>
    <col min="4294" max="4294" width="11.42578125" style="4" bestFit="1" customWidth="1"/>
    <col min="4295" max="4545" width="9.140625" style="4"/>
    <col min="4546" max="4546" width="7.140625" style="4" customWidth="1"/>
    <col min="4547" max="4547" width="40.5703125" style="4" customWidth="1"/>
    <col min="4548" max="4548" width="18.85546875" style="4" bestFit="1" customWidth="1"/>
    <col min="4549" max="4549" width="10.140625" style="4" customWidth="1"/>
    <col min="4550" max="4550" width="11.42578125" style="4" bestFit="1" customWidth="1"/>
    <col min="4551" max="4801" width="9.140625" style="4"/>
    <col min="4802" max="4802" width="7.140625" style="4" customWidth="1"/>
    <col min="4803" max="4803" width="40.5703125" style="4" customWidth="1"/>
    <col min="4804" max="4804" width="18.85546875" style="4" bestFit="1" customWidth="1"/>
    <col min="4805" max="4805" width="10.140625" style="4" customWidth="1"/>
    <col min="4806" max="4806" width="11.42578125" style="4" bestFit="1" customWidth="1"/>
    <col min="4807" max="5057" width="9.140625" style="4"/>
    <col min="5058" max="5058" width="7.140625" style="4" customWidth="1"/>
    <col min="5059" max="5059" width="40.5703125" style="4" customWidth="1"/>
    <col min="5060" max="5060" width="18.85546875" style="4" bestFit="1" customWidth="1"/>
    <col min="5061" max="5061" width="10.140625" style="4" customWidth="1"/>
    <col min="5062" max="5062" width="11.42578125" style="4" bestFit="1" customWidth="1"/>
    <col min="5063" max="5313" width="9.140625" style="4"/>
    <col min="5314" max="5314" width="7.140625" style="4" customWidth="1"/>
    <col min="5315" max="5315" width="40.5703125" style="4" customWidth="1"/>
    <col min="5316" max="5316" width="18.85546875" style="4" bestFit="1" customWidth="1"/>
    <col min="5317" max="5317" width="10.140625" style="4" customWidth="1"/>
    <col min="5318" max="5318" width="11.42578125" style="4" bestFit="1" customWidth="1"/>
    <col min="5319" max="5569" width="9.140625" style="4"/>
    <col min="5570" max="5570" width="7.140625" style="4" customWidth="1"/>
    <col min="5571" max="5571" width="40.5703125" style="4" customWidth="1"/>
    <col min="5572" max="5572" width="18.85546875" style="4" bestFit="1" customWidth="1"/>
    <col min="5573" max="5573" width="10.140625" style="4" customWidth="1"/>
    <col min="5574" max="5574" width="11.42578125" style="4" bestFit="1" customWidth="1"/>
    <col min="5575" max="5825" width="9.140625" style="4"/>
    <col min="5826" max="5826" width="7.140625" style="4" customWidth="1"/>
    <col min="5827" max="5827" width="40.5703125" style="4" customWidth="1"/>
    <col min="5828" max="5828" width="18.85546875" style="4" bestFit="1" customWidth="1"/>
    <col min="5829" max="5829" width="10.140625" style="4" customWidth="1"/>
    <col min="5830" max="5830" width="11.42578125" style="4" bestFit="1" customWidth="1"/>
    <col min="5831" max="6081" width="9.140625" style="4"/>
    <col min="6082" max="6082" width="7.140625" style="4" customWidth="1"/>
    <col min="6083" max="6083" width="40.5703125" style="4" customWidth="1"/>
    <col min="6084" max="6084" width="18.85546875" style="4" bestFit="1" customWidth="1"/>
    <col min="6085" max="6085" width="10.140625" style="4" customWidth="1"/>
    <col min="6086" max="6086" width="11.42578125" style="4" bestFit="1" customWidth="1"/>
    <col min="6087" max="6337" width="9.140625" style="4"/>
    <col min="6338" max="6338" width="7.140625" style="4" customWidth="1"/>
    <col min="6339" max="6339" width="40.5703125" style="4" customWidth="1"/>
    <col min="6340" max="6340" width="18.85546875" style="4" bestFit="1" customWidth="1"/>
    <col min="6341" max="6341" width="10.140625" style="4" customWidth="1"/>
    <col min="6342" max="6342" width="11.42578125" style="4" bestFit="1" customWidth="1"/>
    <col min="6343" max="6593" width="9.140625" style="4"/>
    <col min="6594" max="6594" width="7.140625" style="4" customWidth="1"/>
    <col min="6595" max="6595" width="40.5703125" style="4" customWidth="1"/>
    <col min="6596" max="6596" width="18.85546875" style="4" bestFit="1" customWidth="1"/>
    <col min="6597" max="6597" width="10.140625" style="4" customWidth="1"/>
    <col min="6598" max="6598" width="11.42578125" style="4" bestFit="1" customWidth="1"/>
    <col min="6599" max="6849" width="9.140625" style="4"/>
    <col min="6850" max="6850" width="7.140625" style="4" customWidth="1"/>
    <col min="6851" max="6851" width="40.5703125" style="4" customWidth="1"/>
    <col min="6852" max="6852" width="18.85546875" style="4" bestFit="1" customWidth="1"/>
    <col min="6853" max="6853" width="10.140625" style="4" customWidth="1"/>
    <col min="6854" max="6854" width="11.42578125" style="4" bestFit="1" customWidth="1"/>
    <col min="6855" max="7105" width="9.140625" style="4"/>
    <col min="7106" max="7106" width="7.140625" style="4" customWidth="1"/>
    <col min="7107" max="7107" width="40.5703125" style="4" customWidth="1"/>
    <col min="7108" max="7108" width="18.85546875" style="4" bestFit="1" customWidth="1"/>
    <col min="7109" max="7109" width="10.140625" style="4" customWidth="1"/>
    <col min="7110" max="7110" width="11.42578125" style="4" bestFit="1" customWidth="1"/>
    <col min="7111" max="7361" width="9.140625" style="4"/>
    <col min="7362" max="7362" width="7.140625" style="4" customWidth="1"/>
    <col min="7363" max="7363" width="40.5703125" style="4" customWidth="1"/>
    <col min="7364" max="7364" width="18.85546875" style="4" bestFit="1" customWidth="1"/>
    <col min="7365" max="7365" width="10.140625" style="4" customWidth="1"/>
    <col min="7366" max="7366" width="11.42578125" style="4" bestFit="1" customWidth="1"/>
    <col min="7367" max="7617" width="9.140625" style="4"/>
    <col min="7618" max="7618" width="7.140625" style="4" customWidth="1"/>
    <col min="7619" max="7619" width="40.5703125" style="4" customWidth="1"/>
    <col min="7620" max="7620" width="18.85546875" style="4" bestFit="1" customWidth="1"/>
    <col min="7621" max="7621" width="10.140625" style="4" customWidth="1"/>
    <col min="7622" max="7622" width="11.42578125" style="4" bestFit="1" customWidth="1"/>
    <col min="7623" max="7873" width="9.140625" style="4"/>
    <col min="7874" max="7874" width="7.140625" style="4" customWidth="1"/>
    <col min="7875" max="7875" width="40.5703125" style="4" customWidth="1"/>
    <col min="7876" max="7876" width="18.85546875" style="4" bestFit="1" customWidth="1"/>
    <col min="7877" max="7877" width="10.140625" style="4" customWidth="1"/>
    <col min="7878" max="7878" width="11.42578125" style="4" bestFit="1" customWidth="1"/>
    <col min="7879" max="8129" width="9.140625" style="4"/>
    <col min="8130" max="8130" width="7.140625" style="4" customWidth="1"/>
    <col min="8131" max="8131" width="40.5703125" style="4" customWidth="1"/>
    <col min="8132" max="8132" width="18.85546875" style="4" bestFit="1" customWidth="1"/>
    <col min="8133" max="8133" width="10.140625" style="4" customWidth="1"/>
    <col min="8134" max="8134" width="11.42578125" style="4" bestFit="1" customWidth="1"/>
    <col min="8135" max="8385" width="9.140625" style="4"/>
    <col min="8386" max="8386" width="7.140625" style="4" customWidth="1"/>
    <col min="8387" max="8387" width="40.5703125" style="4" customWidth="1"/>
    <col min="8388" max="8388" width="18.85546875" style="4" bestFit="1" customWidth="1"/>
    <col min="8389" max="8389" width="10.140625" style="4" customWidth="1"/>
    <col min="8390" max="8390" width="11.42578125" style="4" bestFit="1" customWidth="1"/>
    <col min="8391" max="8641" width="9.140625" style="4"/>
    <col min="8642" max="8642" width="7.140625" style="4" customWidth="1"/>
    <col min="8643" max="8643" width="40.5703125" style="4" customWidth="1"/>
    <col min="8644" max="8644" width="18.85546875" style="4" bestFit="1" customWidth="1"/>
    <col min="8645" max="8645" width="10.140625" style="4" customWidth="1"/>
    <col min="8646" max="8646" width="11.42578125" style="4" bestFit="1" customWidth="1"/>
    <col min="8647" max="8897" width="9.140625" style="4"/>
    <col min="8898" max="8898" width="7.140625" style="4" customWidth="1"/>
    <col min="8899" max="8899" width="40.5703125" style="4" customWidth="1"/>
    <col min="8900" max="8900" width="18.85546875" style="4" bestFit="1" customWidth="1"/>
    <col min="8901" max="8901" width="10.140625" style="4" customWidth="1"/>
    <col min="8902" max="8902" width="11.42578125" style="4" bestFit="1" customWidth="1"/>
    <col min="8903" max="9153" width="9.140625" style="4"/>
    <col min="9154" max="9154" width="7.140625" style="4" customWidth="1"/>
    <col min="9155" max="9155" width="40.5703125" style="4" customWidth="1"/>
    <col min="9156" max="9156" width="18.85546875" style="4" bestFit="1" customWidth="1"/>
    <col min="9157" max="9157" width="10.140625" style="4" customWidth="1"/>
    <col min="9158" max="9158" width="11.42578125" style="4" bestFit="1" customWidth="1"/>
    <col min="9159" max="9409" width="9.140625" style="4"/>
    <col min="9410" max="9410" width="7.140625" style="4" customWidth="1"/>
    <col min="9411" max="9411" width="40.5703125" style="4" customWidth="1"/>
    <col min="9412" max="9412" width="18.85546875" style="4" bestFit="1" customWidth="1"/>
    <col min="9413" max="9413" width="10.140625" style="4" customWidth="1"/>
    <col min="9414" max="9414" width="11.42578125" style="4" bestFit="1" customWidth="1"/>
    <col min="9415" max="9665" width="9.140625" style="4"/>
    <col min="9666" max="9666" width="7.140625" style="4" customWidth="1"/>
    <col min="9667" max="9667" width="40.5703125" style="4" customWidth="1"/>
    <col min="9668" max="9668" width="18.85546875" style="4" bestFit="1" customWidth="1"/>
    <col min="9669" max="9669" width="10.140625" style="4" customWidth="1"/>
    <col min="9670" max="9670" width="11.42578125" style="4" bestFit="1" customWidth="1"/>
    <col min="9671" max="9921" width="9.140625" style="4"/>
    <col min="9922" max="9922" width="7.140625" style="4" customWidth="1"/>
    <col min="9923" max="9923" width="40.5703125" style="4" customWidth="1"/>
    <col min="9924" max="9924" width="18.85546875" style="4" bestFit="1" customWidth="1"/>
    <col min="9925" max="9925" width="10.140625" style="4" customWidth="1"/>
    <col min="9926" max="9926" width="11.42578125" style="4" bestFit="1" customWidth="1"/>
    <col min="9927" max="10177" width="9.140625" style="4"/>
    <col min="10178" max="10178" width="7.140625" style="4" customWidth="1"/>
    <col min="10179" max="10179" width="40.5703125" style="4" customWidth="1"/>
    <col min="10180" max="10180" width="18.85546875" style="4" bestFit="1" customWidth="1"/>
    <col min="10181" max="10181" width="10.140625" style="4" customWidth="1"/>
    <col min="10182" max="10182" width="11.42578125" style="4" bestFit="1" customWidth="1"/>
    <col min="10183" max="10433" width="9.140625" style="4"/>
    <col min="10434" max="10434" width="7.140625" style="4" customWidth="1"/>
    <col min="10435" max="10435" width="40.5703125" style="4" customWidth="1"/>
    <col min="10436" max="10436" width="18.85546875" style="4" bestFit="1" customWidth="1"/>
    <col min="10437" max="10437" width="10.140625" style="4" customWidth="1"/>
    <col min="10438" max="10438" width="11.42578125" style="4" bestFit="1" customWidth="1"/>
    <col min="10439" max="10689" width="9.140625" style="4"/>
    <col min="10690" max="10690" width="7.140625" style="4" customWidth="1"/>
    <col min="10691" max="10691" width="40.5703125" style="4" customWidth="1"/>
    <col min="10692" max="10692" width="18.85546875" style="4" bestFit="1" customWidth="1"/>
    <col min="10693" max="10693" width="10.140625" style="4" customWidth="1"/>
    <col min="10694" max="10694" width="11.42578125" style="4" bestFit="1" customWidth="1"/>
    <col min="10695" max="10945" width="9.140625" style="4"/>
    <col min="10946" max="10946" width="7.140625" style="4" customWidth="1"/>
    <col min="10947" max="10947" width="40.5703125" style="4" customWidth="1"/>
    <col min="10948" max="10948" width="18.85546875" style="4" bestFit="1" customWidth="1"/>
    <col min="10949" max="10949" width="10.140625" style="4" customWidth="1"/>
    <col min="10950" max="10950" width="11.42578125" style="4" bestFit="1" customWidth="1"/>
    <col min="10951" max="11201" width="9.140625" style="4"/>
    <col min="11202" max="11202" width="7.140625" style="4" customWidth="1"/>
    <col min="11203" max="11203" width="40.5703125" style="4" customWidth="1"/>
    <col min="11204" max="11204" width="18.85546875" style="4" bestFit="1" customWidth="1"/>
    <col min="11205" max="11205" width="10.140625" style="4" customWidth="1"/>
    <col min="11206" max="11206" width="11.42578125" style="4" bestFit="1" customWidth="1"/>
    <col min="11207" max="11457" width="9.140625" style="4"/>
    <col min="11458" max="11458" width="7.140625" style="4" customWidth="1"/>
    <col min="11459" max="11459" width="40.5703125" style="4" customWidth="1"/>
    <col min="11460" max="11460" width="18.85546875" style="4" bestFit="1" customWidth="1"/>
    <col min="11461" max="11461" width="10.140625" style="4" customWidth="1"/>
    <col min="11462" max="11462" width="11.42578125" style="4" bestFit="1" customWidth="1"/>
    <col min="11463" max="11713" width="9.140625" style="4"/>
    <col min="11714" max="11714" width="7.140625" style="4" customWidth="1"/>
    <col min="11715" max="11715" width="40.5703125" style="4" customWidth="1"/>
    <col min="11716" max="11716" width="18.85546875" style="4" bestFit="1" customWidth="1"/>
    <col min="11717" max="11717" width="10.140625" style="4" customWidth="1"/>
    <col min="11718" max="11718" width="11.42578125" style="4" bestFit="1" customWidth="1"/>
    <col min="11719" max="11969" width="9.140625" style="4"/>
    <col min="11970" max="11970" width="7.140625" style="4" customWidth="1"/>
    <col min="11971" max="11971" width="40.5703125" style="4" customWidth="1"/>
    <col min="11972" max="11972" width="18.85546875" style="4" bestFit="1" customWidth="1"/>
    <col min="11973" max="11973" width="10.140625" style="4" customWidth="1"/>
    <col min="11974" max="11974" width="11.42578125" style="4" bestFit="1" customWidth="1"/>
    <col min="11975" max="12225" width="9.140625" style="4"/>
    <col min="12226" max="12226" width="7.140625" style="4" customWidth="1"/>
    <col min="12227" max="12227" width="40.5703125" style="4" customWidth="1"/>
    <col min="12228" max="12228" width="18.85546875" style="4" bestFit="1" customWidth="1"/>
    <col min="12229" max="12229" width="10.140625" style="4" customWidth="1"/>
    <col min="12230" max="12230" width="11.42578125" style="4" bestFit="1" customWidth="1"/>
    <col min="12231" max="12481" width="9.140625" style="4"/>
    <col min="12482" max="12482" width="7.140625" style="4" customWidth="1"/>
    <col min="12483" max="12483" width="40.5703125" style="4" customWidth="1"/>
    <col min="12484" max="12484" width="18.85546875" style="4" bestFit="1" customWidth="1"/>
    <col min="12485" max="12485" width="10.140625" style="4" customWidth="1"/>
    <col min="12486" max="12486" width="11.42578125" style="4" bestFit="1" customWidth="1"/>
    <col min="12487" max="12737" width="9.140625" style="4"/>
    <col min="12738" max="12738" width="7.140625" style="4" customWidth="1"/>
    <col min="12739" max="12739" width="40.5703125" style="4" customWidth="1"/>
    <col min="12740" max="12740" width="18.85546875" style="4" bestFit="1" customWidth="1"/>
    <col min="12741" max="12741" width="10.140625" style="4" customWidth="1"/>
    <col min="12742" max="12742" width="11.42578125" style="4" bestFit="1" customWidth="1"/>
    <col min="12743" max="12993" width="9.140625" style="4"/>
    <col min="12994" max="12994" width="7.140625" style="4" customWidth="1"/>
    <col min="12995" max="12995" width="40.5703125" style="4" customWidth="1"/>
    <col min="12996" max="12996" width="18.85546875" style="4" bestFit="1" customWidth="1"/>
    <col min="12997" max="12997" width="10.140625" style="4" customWidth="1"/>
    <col min="12998" max="12998" width="11.42578125" style="4" bestFit="1" customWidth="1"/>
    <col min="12999" max="13249" width="9.140625" style="4"/>
    <col min="13250" max="13250" width="7.140625" style="4" customWidth="1"/>
    <col min="13251" max="13251" width="40.5703125" style="4" customWidth="1"/>
    <col min="13252" max="13252" width="18.85546875" style="4" bestFit="1" customWidth="1"/>
    <col min="13253" max="13253" width="10.140625" style="4" customWidth="1"/>
    <col min="13254" max="13254" width="11.42578125" style="4" bestFit="1" customWidth="1"/>
    <col min="13255" max="13505" width="9.140625" style="4"/>
    <col min="13506" max="13506" width="7.140625" style="4" customWidth="1"/>
    <col min="13507" max="13507" width="40.5703125" style="4" customWidth="1"/>
    <col min="13508" max="13508" width="18.85546875" style="4" bestFit="1" customWidth="1"/>
    <col min="13509" max="13509" width="10.140625" style="4" customWidth="1"/>
    <col min="13510" max="13510" width="11.42578125" style="4" bestFit="1" customWidth="1"/>
    <col min="13511" max="13761" width="9.140625" style="4"/>
    <col min="13762" max="13762" width="7.140625" style="4" customWidth="1"/>
    <col min="13763" max="13763" width="40.5703125" style="4" customWidth="1"/>
    <col min="13764" max="13764" width="18.85546875" style="4" bestFit="1" customWidth="1"/>
    <col min="13765" max="13765" width="10.140625" style="4" customWidth="1"/>
    <col min="13766" max="13766" width="11.42578125" style="4" bestFit="1" customWidth="1"/>
    <col min="13767" max="14017" width="9.140625" style="4"/>
    <col min="14018" max="14018" width="7.140625" style="4" customWidth="1"/>
    <col min="14019" max="14019" width="40.5703125" style="4" customWidth="1"/>
    <col min="14020" max="14020" width="18.85546875" style="4" bestFit="1" customWidth="1"/>
    <col min="14021" max="14021" width="10.140625" style="4" customWidth="1"/>
    <col min="14022" max="14022" width="11.42578125" style="4" bestFit="1" customWidth="1"/>
    <col min="14023" max="14273" width="9.140625" style="4"/>
    <col min="14274" max="14274" width="7.140625" style="4" customWidth="1"/>
    <col min="14275" max="14275" width="40.5703125" style="4" customWidth="1"/>
    <col min="14276" max="14276" width="18.85546875" style="4" bestFit="1" customWidth="1"/>
    <col min="14277" max="14277" width="10.140625" style="4" customWidth="1"/>
    <col min="14278" max="14278" width="11.42578125" style="4" bestFit="1" customWidth="1"/>
    <col min="14279" max="14529" width="9.140625" style="4"/>
    <col min="14530" max="14530" width="7.140625" style="4" customWidth="1"/>
    <col min="14531" max="14531" width="40.5703125" style="4" customWidth="1"/>
    <col min="14532" max="14532" width="18.85546875" style="4" bestFit="1" customWidth="1"/>
    <col min="14533" max="14533" width="10.140625" style="4" customWidth="1"/>
    <col min="14534" max="14534" width="11.42578125" style="4" bestFit="1" customWidth="1"/>
    <col min="14535" max="14785" width="9.140625" style="4"/>
    <col min="14786" max="14786" width="7.140625" style="4" customWidth="1"/>
    <col min="14787" max="14787" width="40.5703125" style="4" customWidth="1"/>
    <col min="14788" max="14788" width="18.85546875" style="4" bestFit="1" customWidth="1"/>
    <col min="14789" max="14789" width="10.140625" style="4" customWidth="1"/>
    <col min="14790" max="14790" width="11.42578125" style="4" bestFit="1" customWidth="1"/>
    <col min="14791" max="15041" width="9.140625" style="4"/>
    <col min="15042" max="15042" width="7.140625" style="4" customWidth="1"/>
    <col min="15043" max="15043" width="40.5703125" style="4" customWidth="1"/>
    <col min="15044" max="15044" width="18.85546875" style="4" bestFit="1" customWidth="1"/>
    <col min="15045" max="15045" width="10.140625" style="4" customWidth="1"/>
    <col min="15046" max="15046" width="11.42578125" style="4" bestFit="1" customWidth="1"/>
    <col min="15047" max="15297" width="9.140625" style="4"/>
    <col min="15298" max="15298" width="7.140625" style="4" customWidth="1"/>
    <col min="15299" max="15299" width="40.5703125" style="4" customWidth="1"/>
    <col min="15300" max="15300" width="18.85546875" style="4" bestFit="1" customWidth="1"/>
    <col min="15301" max="15301" width="10.140625" style="4" customWidth="1"/>
    <col min="15302" max="15302" width="11.42578125" style="4" bestFit="1" customWidth="1"/>
    <col min="15303" max="15553" width="9.140625" style="4"/>
    <col min="15554" max="15554" width="7.140625" style="4" customWidth="1"/>
    <col min="15555" max="15555" width="40.5703125" style="4" customWidth="1"/>
    <col min="15556" max="15556" width="18.85546875" style="4" bestFit="1" customWidth="1"/>
    <col min="15557" max="15557" width="10.140625" style="4" customWidth="1"/>
    <col min="15558" max="15558" width="11.42578125" style="4" bestFit="1" customWidth="1"/>
    <col min="15559" max="15809" width="9.140625" style="4"/>
    <col min="15810" max="15810" width="7.140625" style="4" customWidth="1"/>
    <col min="15811" max="15811" width="40.5703125" style="4" customWidth="1"/>
    <col min="15812" max="15812" width="18.85546875" style="4" bestFit="1" customWidth="1"/>
    <col min="15813" max="15813" width="10.140625" style="4" customWidth="1"/>
    <col min="15814" max="15814" width="11.42578125" style="4" bestFit="1" customWidth="1"/>
    <col min="15815" max="16065" width="9.140625" style="4"/>
    <col min="16066" max="16066" width="7.140625" style="4" customWidth="1"/>
    <col min="16067" max="16067" width="40.5703125" style="4" customWidth="1"/>
    <col min="16068" max="16068" width="18.85546875" style="4" bestFit="1" customWidth="1"/>
    <col min="16069" max="16069" width="10.140625" style="4" customWidth="1"/>
    <col min="16070" max="16070" width="11.42578125" style="4" bestFit="1" customWidth="1"/>
    <col min="16071" max="16384" width="9.140625" style="4"/>
  </cols>
  <sheetData>
    <row r="1" spans="1:8" ht="78" customHeight="1" x14ac:dyDescent="0.2">
      <c r="E1" s="106" t="s">
        <v>131</v>
      </c>
      <c r="F1" s="106"/>
      <c r="G1" s="106"/>
      <c r="H1" s="106"/>
    </row>
    <row r="2" spans="1:8" ht="63" customHeight="1" x14ac:dyDescent="0.2">
      <c r="A2" s="1">
        <v>3381.41</v>
      </c>
      <c r="B2" s="2"/>
      <c r="C2" s="3"/>
      <c r="D2" s="3"/>
      <c r="E2" s="106" t="s">
        <v>0</v>
      </c>
      <c r="F2" s="106"/>
      <c r="G2" s="106"/>
      <c r="H2" s="106"/>
    </row>
    <row r="3" spans="1:8" ht="54.75" customHeight="1" x14ac:dyDescent="0.2">
      <c r="A3" s="107" t="s">
        <v>132</v>
      </c>
      <c r="B3" s="107"/>
      <c r="C3" s="107"/>
      <c r="D3" s="107"/>
      <c r="E3" s="107"/>
      <c r="F3" s="107"/>
      <c r="G3" s="107"/>
      <c r="H3" s="107"/>
    </row>
    <row r="4" spans="1:8" ht="51" x14ac:dyDescent="0.2">
      <c r="A4" s="5" t="s">
        <v>1</v>
      </c>
      <c r="B4" s="5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7" t="s">
        <v>8</v>
      </c>
    </row>
    <row r="5" spans="1:8" x14ac:dyDescent="0.2">
      <c r="A5" s="8" t="s">
        <v>9</v>
      </c>
      <c r="B5" s="9" t="s">
        <v>10</v>
      </c>
      <c r="C5" s="10">
        <v>0.74860000000000004</v>
      </c>
      <c r="D5" s="10">
        <v>1.03</v>
      </c>
      <c r="E5" s="10">
        <v>1</v>
      </c>
      <c r="F5" s="10">
        <f>C5*D5*E5</f>
        <v>0.77110000000000001</v>
      </c>
      <c r="G5" s="11">
        <f>$A$2*C5*D5*E5</f>
        <v>2607.2600000000002</v>
      </c>
      <c r="H5" s="12">
        <f>G5*0.93341</f>
        <v>2433.64</v>
      </c>
    </row>
    <row r="6" spans="1:8" ht="25.5" x14ac:dyDescent="0.2">
      <c r="A6" s="8" t="s">
        <v>11</v>
      </c>
      <c r="B6" s="9" t="s">
        <v>12</v>
      </c>
      <c r="C6" s="10">
        <v>0.70330000000000004</v>
      </c>
      <c r="D6" s="10">
        <v>1.03</v>
      </c>
      <c r="E6" s="10">
        <v>1</v>
      </c>
      <c r="F6" s="10">
        <f t="shared" ref="F6:F65" si="0">C6*D6*E6</f>
        <v>0.72440000000000004</v>
      </c>
      <c r="G6" s="11">
        <f t="shared" ref="G6:G65" si="1">$A$2*C6*D6*E6</f>
        <v>2449.4899999999998</v>
      </c>
      <c r="H6" s="12">
        <f t="shared" ref="H6:H65" si="2">G6*0.93341</f>
        <v>2286.38</v>
      </c>
    </row>
    <row r="7" spans="1:8" x14ac:dyDescent="0.2">
      <c r="A7" s="8" t="s">
        <v>13</v>
      </c>
      <c r="B7" s="9" t="s">
        <v>14</v>
      </c>
      <c r="C7" s="10">
        <v>0.81389999999999996</v>
      </c>
      <c r="D7" s="10">
        <v>1.03</v>
      </c>
      <c r="E7" s="10">
        <v>1</v>
      </c>
      <c r="F7" s="10">
        <f t="shared" si="0"/>
        <v>0.83830000000000005</v>
      </c>
      <c r="G7" s="11">
        <f t="shared" si="1"/>
        <v>2834.69</v>
      </c>
      <c r="H7" s="12">
        <f t="shared" si="2"/>
        <v>2645.93</v>
      </c>
    </row>
    <row r="8" spans="1:8" x14ac:dyDescent="0.2">
      <c r="A8" s="8" t="s">
        <v>15</v>
      </c>
      <c r="B8" s="9" t="s">
        <v>16</v>
      </c>
      <c r="C8" s="10">
        <v>0.79879999999999995</v>
      </c>
      <c r="D8" s="10">
        <v>1.03</v>
      </c>
      <c r="E8" s="10">
        <v>1</v>
      </c>
      <c r="F8" s="10">
        <f t="shared" si="0"/>
        <v>0.82279999999999998</v>
      </c>
      <c r="G8" s="11">
        <f t="shared" si="1"/>
        <v>2782.1</v>
      </c>
      <c r="H8" s="12">
        <f t="shared" si="2"/>
        <v>2596.84</v>
      </c>
    </row>
    <row r="9" spans="1:8" x14ac:dyDescent="0.2">
      <c r="A9" s="8" t="s">
        <v>17</v>
      </c>
      <c r="B9" s="9" t="s">
        <v>18</v>
      </c>
      <c r="C9" s="10">
        <v>1.244</v>
      </c>
      <c r="D9" s="10">
        <v>1.03</v>
      </c>
      <c r="E9" s="10">
        <v>1</v>
      </c>
      <c r="F9" s="10">
        <f t="shared" si="0"/>
        <v>1.2813000000000001</v>
      </c>
      <c r="G9" s="11">
        <f t="shared" si="1"/>
        <v>4332.67</v>
      </c>
      <c r="H9" s="12">
        <f t="shared" si="2"/>
        <v>4044.16</v>
      </c>
    </row>
    <row r="10" spans="1:8" x14ac:dyDescent="0.2">
      <c r="A10" s="8" t="s">
        <v>19</v>
      </c>
      <c r="B10" s="9" t="s">
        <v>20</v>
      </c>
      <c r="C10" s="10">
        <v>1.0410999999999999</v>
      </c>
      <c r="D10" s="10">
        <v>1.03</v>
      </c>
      <c r="E10" s="10">
        <v>1</v>
      </c>
      <c r="F10" s="10">
        <f t="shared" si="0"/>
        <v>1.0723</v>
      </c>
      <c r="G10" s="11">
        <f t="shared" si="1"/>
        <v>3626</v>
      </c>
      <c r="H10" s="12">
        <f t="shared" si="2"/>
        <v>3384.54</v>
      </c>
    </row>
    <row r="11" spans="1:8" x14ac:dyDescent="0.2">
      <c r="A11" s="8" t="s">
        <v>21</v>
      </c>
      <c r="B11" s="9" t="s">
        <v>22</v>
      </c>
      <c r="C11" s="10">
        <v>1.7938000000000001</v>
      </c>
      <c r="D11" s="10">
        <v>1.35</v>
      </c>
      <c r="E11" s="10">
        <v>1</v>
      </c>
      <c r="F11" s="10">
        <f>C11*D11*E11</f>
        <v>2.4216000000000002</v>
      </c>
      <c r="G11" s="11">
        <f t="shared" si="1"/>
        <v>8188.52</v>
      </c>
      <c r="H11" s="12">
        <f t="shared" si="2"/>
        <v>7643.25</v>
      </c>
    </row>
    <row r="12" spans="1:8" ht="25.5" x14ac:dyDescent="0.2">
      <c r="A12" s="8" t="s">
        <v>23</v>
      </c>
      <c r="B12" s="9" t="s">
        <v>24</v>
      </c>
      <c r="C12" s="10">
        <v>0.9486</v>
      </c>
      <c r="D12" s="10">
        <v>1.03</v>
      </c>
      <c r="E12" s="10">
        <v>1</v>
      </c>
      <c r="F12" s="10">
        <f t="shared" si="0"/>
        <v>0.97709999999999997</v>
      </c>
      <c r="G12" s="11">
        <f t="shared" si="1"/>
        <v>3303.83</v>
      </c>
      <c r="H12" s="12">
        <f t="shared" si="2"/>
        <v>3083.83</v>
      </c>
    </row>
    <row r="13" spans="1:8" x14ac:dyDescent="0.2">
      <c r="A13" s="8" t="s">
        <v>25</v>
      </c>
      <c r="B13" s="9" t="s">
        <v>26</v>
      </c>
      <c r="C13" s="10">
        <v>0.98809999999999998</v>
      </c>
      <c r="D13" s="10">
        <v>1.03</v>
      </c>
      <c r="E13" s="10">
        <v>1</v>
      </c>
      <c r="F13" s="10">
        <f t="shared" si="0"/>
        <v>1.0177</v>
      </c>
      <c r="G13" s="11">
        <f t="shared" si="1"/>
        <v>3441.41</v>
      </c>
      <c r="H13" s="12">
        <f t="shared" si="2"/>
        <v>3212.25</v>
      </c>
    </row>
    <row r="14" spans="1:8" x14ac:dyDescent="0.2">
      <c r="A14" s="8" t="s">
        <v>27</v>
      </c>
      <c r="B14" s="9" t="s">
        <v>28</v>
      </c>
      <c r="C14" s="10">
        <v>0.84060000000000001</v>
      </c>
      <c r="D14" s="10">
        <v>1.03</v>
      </c>
      <c r="E14" s="10">
        <v>1</v>
      </c>
      <c r="F14" s="10">
        <f t="shared" si="0"/>
        <v>0.86580000000000001</v>
      </c>
      <c r="G14" s="11">
        <f t="shared" si="1"/>
        <v>2927.69</v>
      </c>
      <c r="H14" s="12">
        <f t="shared" si="2"/>
        <v>2732.74</v>
      </c>
    </row>
    <row r="15" spans="1:8" x14ac:dyDescent="0.2">
      <c r="A15" s="8" t="s">
        <v>29</v>
      </c>
      <c r="B15" s="9" t="s">
        <v>30</v>
      </c>
      <c r="C15" s="10">
        <v>0.80020000000000002</v>
      </c>
      <c r="D15" s="10">
        <v>1.03</v>
      </c>
      <c r="E15" s="10">
        <v>1</v>
      </c>
      <c r="F15" s="10">
        <f t="shared" si="0"/>
        <v>0.82420000000000004</v>
      </c>
      <c r="G15" s="11">
        <f t="shared" si="1"/>
        <v>2786.98</v>
      </c>
      <c r="H15" s="12">
        <f t="shared" si="2"/>
        <v>2601.4</v>
      </c>
    </row>
    <row r="16" spans="1:8" x14ac:dyDescent="0.2">
      <c r="A16" s="8" t="s">
        <v>31</v>
      </c>
      <c r="B16" s="9" t="s">
        <v>32</v>
      </c>
      <c r="C16" s="10">
        <v>0.80279999999999996</v>
      </c>
      <c r="D16" s="10">
        <v>1.03</v>
      </c>
      <c r="E16" s="10">
        <v>1</v>
      </c>
      <c r="F16" s="10">
        <f t="shared" si="0"/>
        <v>0.82689999999999997</v>
      </c>
      <c r="G16" s="11">
        <f t="shared" si="1"/>
        <v>2796.03</v>
      </c>
      <c r="H16" s="12">
        <f t="shared" si="2"/>
        <v>2609.84</v>
      </c>
    </row>
    <row r="17" spans="1:8" x14ac:dyDescent="0.2">
      <c r="A17" s="8" t="s">
        <v>33</v>
      </c>
      <c r="B17" s="9" t="s">
        <v>34</v>
      </c>
      <c r="C17" s="10">
        <v>1.8080000000000001</v>
      </c>
      <c r="D17" s="10">
        <v>1.35</v>
      </c>
      <c r="E17" s="10">
        <v>1</v>
      </c>
      <c r="F17" s="10">
        <f>C17*D17*E17</f>
        <v>2.4407999999999999</v>
      </c>
      <c r="G17" s="11">
        <f t="shared" si="1"/>
        <v>8253.35</v>
      </c>
      <c r="H17" s="12">
        <f t="shared" si="2"/>
        <v>7703.76</v>
      </c>
    </row>
    <row r="18" spans="1:8" ht="38.25" x14ac:dyDescent="0.2">
      <c r="A18" s="8" t="s">
        <v>35</v>
      </c>
      <c r="B18" s="9" t="s">
        <v>36</v>
      </c>
      <c r="C18" s="10">
        <v>0.7954</v>
      </c>
      <c r="D18" s="10">
        <v>1.03</v>
      </c>
      <c r="E18" s="10">
        <v>1</v>
      </c>
      <c r="F18" s="10">
        <f t="shared" si="0"/>
        <v>0.81930000000000003</v>
      </c>
      <c r="G18" s="11">
        <f t="shared" si="1"/>
        <v>2770.26</v>
      </c>
      <c r="H18" s="12">
        <f t="shared" si="2"/>
        <v>2585.79</v>
      </c>
    </row>
    <row r="19" spans="1:8" x14ac:dyDescent="0.2">
      <c r="A19" s="8" t="s">
        <v>37</v>
      </c>
      <c r="B19" s="9" t="s">
        <v>38</v>
      </c>
      <c r="C19" s="10">
        <v>1.7967</v>
      </c>
      <c r="D19" s="10">
        <v>1.35</v>
      </c>
      <c r="E19" s="10">
        <v>1</v>
      </c>
      <c r="F19" s="10">
        <f t="shared" si="0"/>
        <v>2.4255</v>
      </c>
      <c r="G19" s="11">
        <f t="shared" si="1"/>
        <v>8201.76</v>
      </c>
      <c r="H19" s="12">
        <f t="shared" si="2"/>
        <v>7655.6</v>
      </c>
    </row>
    <row r="20" spans="1:8" x14ac:dyDescent="0.2">
      <c r="A20" s="8" t="s">
        <v>39</v>
      </c>
      <c r="B20" s="9" t="s">
        <v>40</v>
      </c>
      <c r="C20" s="10">
        <v>1.0066999999999999</v>
      </c>
      <c r="D20" s="10">
        <v>1.03</v>
      </c>
      <c r="E20" s="10">
        <v>1.04</v>
      </c>
      <c r="F20" s="10">
        <f t="shared" si="0"/>
        <v>1.0784</v>
      </c>
      <c r="G20" s="11">
        <f t="shared" si="1"/>
        <v>3646.43</v>
      </c>
      <c r="H20" s="12">
        <f t="shared" si="2"/>
        <v>3403.61</v>
      </c>
    </row>
    <row r="21" spans="1:8" x14ac:dyDescent="0.2">
      <c r="A21" s="8" t="s">
        <v>41</v>
      </c>
      <c r="B21" s="9" t="s">
        <v>42</v>
      </c>
      <c r="C21" s="10">
        <v>1.0184</v>
      </c>
      <c r="D21" s="10">
        <v>1.03</v>
      </c>
      <c r="E21" s="13">
        <v>1.04</v>
      </c>
      <c r="F21" s="10">
        <f t="shared" si="0"/>
        <v>1.0909</v>
      </c>
      <c r="G21" s="11">
        <f t="shared" si="1"/>
        <v>3688.81</v>
      </c>
      <c r="H21" s="12">
        <f t="shared" si="2"/>
        <v>3443.17</v>
      </c>
    </row>
    <row r="22" spans="1:8" x14ac:dyDescent="0.2">
      <c r="A22" s="8" t="s">
        <v>43</v>
      </c>
      <c r="B22" s="9" t="s">
        <v>44</v>
      </c>
      <c r="C22" s="10">
        <v>1.0083</v>
      </c>
      <c r="D22" s="10">
        <v>0.95</v>
      </c>
      <c r="E22" s="10">
        <v>1.04</v>
      </c>
      <c r="F22" s="10">
        <f t="shared" si="0"/>
        <v>0.99619999999999997</v>
      </c>
      <c r="G22" s="11">
        <f t="shared" si="1"/>
        <v>3368.56</v>
      </c>
      <c r="H22" s="12">
        <f t="shared" si="2"/>
        <v>3144.25</v>
      </c>
    </row>
    <row r="23" spans="1:8" ht="38.25" x14ac:dyDescent="0.2">
      <c r="A23" s="8" t="s">
        <v>45</v>
      </c>
      <c r="B23" s="9" t="s">
        <v>46</v>
      </c>
      <c r="C23" s="10">
        <v>1.0221</v>
      </c>
      <c r="D23" s="10">
        <v>1.03</v>
      </c>
      <c r="E23" s="10">
        <v>1</v>
      </c>
      <c r="F23" s="10">
        <f t="shared" si="0"/>
        <v>1.0528</v>
      </c>
      <c r="G23" s="11">
        <f t="shared" si="1"/>
        <v>3559.82</v>
      </c>
      <c r="H23" s="12">
        <f t="shared" si="2"/>
        <v>3322.77</v>
      </c>
    </row>
    <row r="24" spans="1:8" x14ac:dyDescent="0.2">
      <c r="A24" s="8" t="s">
        <v>47</v>
      </c>
      <c r="B24" s="9" t="s">
        <v>48</v>
      </c>
      <c r="C24" s="10">
        <v>1.0390999999999999</v>
      </c>
      <c r="D24" s="10">
        <v>0.95</v>
      </c>
      <c r="E24" s="10">
        <v>1.04</v>
      </c>
      <c r="F24" s="10">
        <f t="shared" si="0"/>
        <v>1.0266</v>
      </c>
      <c r="G24" s="11">
        <f t="shared" si="1"/>
        <v>3471.46</v>
      </c>
      <c r="H24" s="12">
        <f t="shared" si="2"/>
        <v>3240.3</v>
      </c>
    </row>
    <row r="25" spans="1:8" x14ac:dyDescent="0.2">
      <c r="A25" s="8" t="s">
        <v>49</v>
      </c>
      <c r="B25" s="9" t="s">
        <v>50</v>
      </c>
      <c r="C25" s="10">
        <v>0.96330000000000005</v>
      </c>
      <c r="D25" s="10">
        <v>0.95</v>
      </c>
      <c r="E25" s="10">
        <v>1.113</v>
      </c>
      <c r="F25" s="10">
        <f t="shared" si="0"/>
        <v>1.0185</v>
      </c>
      <c r="G25" s="11">
        <f t="shared" si="1"/>
        <v>3444.12</v>
      </c>
      <c r="H25" s="12">
        <f t="shared" si="2"/>
        <v>3214.78</v>
      </c>
    </row>
    <row r="26" spans="1:8" x14ac:dyDescent="0.2">
      <c r="A26" s="8" t="s">
        <v>51</v>
      </c>
      <c r="B26" s="9" t="s">
        <v>52</v>
      </c>
      <c r="C26" s="10">
        <v>1.0339</v>
      </c>
      <c r="D26" s="10">
        <v>0.95</v>
      </c>
      <c r="E26" s="10">
        <v>1.04</v>
      </c>
      <c r="F26" s="10">
        <f t="shared" si="0"/>
        <v>1.0215000000000001</v>
      </c>
      <c r="G26" s="11">
        <f t="shared" si="1"/>
        <v>3454.09</v>
      </c>
      <c r="H26" s="12">
        <f t="shared" si="2"/>
        <v>3224.08</v>
      </c>
    </row>
    <row r="27" spans="1:8" x14ac:dyDescent="0.2">
      <c r="A27" s="8" t="s">
        <v>53</v>
      </c>
      <c r="B27" s="9" t="s">
        <v>54</v>
      </c>
      <c r="C27" s="10">
        <v>0.9798</v>
      </c>
      <c r="D27" s="10">
        <v>0.95</v>
      </c>
      <c r="E27" s="10">
        <v>1.113</v>
      </c>
      <c r="F27" s="10">
        <f t="shared" si="0"/>
        <v>1.036</v>
      </c>
      <c r="G27" s="11">
        <f t="shared" si="1"/>
        <v>3503.11</v>
      </c>
      <c r="H27" s="12">
        <f t="shared" si="2"/>
        <v>3269.84</v>
      </c>
    </row>
    <row r="28" spans="1:8" x14ac:dyDescent="0.2">
      <c r="A28" s="8" t="s">
        <v>55</v>
      </c>
      <c r="B28" s="9" t="s">
        <v>56</v>
      </c>
      <c r="C28" s="10">
        <v>0.98099999999999998</v>
      </c>
      <c r="D28" s="10">
        <v>0.95</v>
      </c>
      <c r="E28" s="10">
        <v>1.113</v>
      </c>
      <c r="F28" s="10">
        <f t="shared" si="0"/>
        <v>1.0373000000000001</v>
      </c>
      <c r="G28" s="11">
        <f t="shared" si="1"/>
        <v>3507.4</v>
      </c>
      <c r="H28" s="12">
        <f t="shared" si="2"/>
        <v>3273.84</v>
      </c>
    </row>
    <row r="29" spans="1:8" x14ac:dyDescent="0.2">
      <c r="A29" s="8" t="s">
        <v>57</v>
      </c>
      <c r="B29" s="9" t="s">
        <v>58</v>
      </c>
      <c r="C29" s="10">
        <v>0.96940000000000004</v>
      </c>
      <c r="D29" s="10">
        <v>0.95</v>
      </c>
      <c r="E29" s="10">
        <v>1.113</v>
      </c>
      <c r="F29" s="10">
        <f t="shared" si="0"/>
        <v>1.0249999999999999</v>
      </c>
      <c r="G29" s="11">
        <f t="shared" si="1"/>
        <v>3465.93</v>
      </c>
      <c r="H29" s="12">
        <f t="shared" si="2"/>
        <v>3235.13</v>
      </c>
    </row>
    <row r="30" spans="1:8" x14ac:dyDescent="0.2">
      <c r="A30" s="8" t="s">
        <v>59</v>
      </c>
      <c r="B30" s="9" t="s">
        <v>60</v>
      </c>
      <c r="C30" s="10">
        <v>1.0098</v>
      </c>
      <c r="D30" s="10">
        <v>0.95</v>
      </c>
      <c r="E30" s="10">
        <v>1.04</v>
      </c>
      <c r="F30" s="10">
        <f t="shared" si="0"/>
        <v>0.99770000000000003</v>
      </c>
      <c r="G30" s="11">
        <f t="shared" si="1"/>
        <v>3373.57</v>
      </c>
      <c r="H30" s="12">
        <f t="shared" si="2"/>
        <v>3148.92</v>
      </c>
    </row>
    <row r="31" spans="1:8" x14ac:dyDescent="0.2">
      <c r="A31" s="8" t="s">
        <v>61</v>
      </c>
      <c r="B31" s="9" t="s">
        <v>62</v>
      </c>
      <c r="C31" s="10">
        <v>0.97760000000000002</v>
      </c>
      <c r="D31" s="10">
        <v>0.95</v>
      </c>
      <c r="E31" s="10">
        <v>1.113</v>
      </c>
      <c r="F31" s="10">
        <f t="shared" si="0"/>
        <v>1.0337000000000001</v>
      </c>
      <c r="G31" s="11">
        <f t="shared" si="1"/>
        <v>3495.25</v>
      </c>
      <c r="H31" s="12">
        <f t="shared" si="2"/>
        <v>3262.5</v>
      </c>
    </row>
    <row r="32" spans="1:8" x14ac:dyDescent="0.2">
      <c r="A32" s="8" t="s">
        <v>63</v>
      </c>
      <c r="B32" s="9" t="s">
        <v>64</v>
      </c>
      <c r="C32" s="10">
        <v>0.93969999999999998</v>
      </c>
      <c r="D32" s="10">
        <v>1.02</v>
      </c>
      <c r="E32" s="10">
        <v>1.113</v>
      </c>
      <c r="F32" s="10">
        <f t="shared" si="0"/>
        <v>1.0668</v>
      </c>
      <c r="G32" s="11">
        <f t="shared" si="1"/>
        <v>3607.3</v>
      </c>
      <c r="H32" s="12">
        <f t="shared" si="2"/>
        <v>3367.09</v>
      </c>
    </row>
    <row r="33" spans="1:8" x14ac:dyDescent="0.2">
      <c r="A33" s="8" t="s">
        <v>65</v>
      </c>
      <c r="B33" s="9" t="s">
        <v>66</v>
      </c>
      <c r="C33" s="10">
        <v>1.0103</v>
      </c>
      <c r="D33" s="10">
        <v>1.02</v>
      </c>
      <c r="E33" s="10">
        <v>1.04</v>
      </c>
      <c r="F33" s="10">
        <f t="shared" si="0"/>
        <v>1.0717000000000001</v>
      </c>
      <c r="G33" s="11">
        <f t="shared" si="1"/>
        <v>3623.95</v>
      </c>
      <c r="H33" s="12">
        <f t="shared" si="2"/>
        <v>3382.63</v>
      </c>
    </row>
    <row r="34" spans="1:8" x14ac:dyDescent="0.2">
      <c r="A34" s="8" t="s">
        <v>67</v>
      </c>
      <c r="B34" s="9" t="s">
        <v>68</v>
      </c>
      <c r="C34" s="10">
        <v>0.97540000000000004</v>
      </c>
      <c r="D34" s="10">
        <v>0.95</v>
      </c>
      <c r="E34" s="10">
        <v>1.113</v>
      </c>
      <c r="F34" s="10">
        <f t="shared" si="0"/>
        <v>1.0313000000000001</v>
      </c>
      <c r="G34" s="11">
        <f t="shared" si="1"/>
        <v>3487.38</v>
      </c>
      <c r="H34" s="12">
        <f t="shared" si="2"/>
        <v>3255.16</v>
      </c>
    </row>
    <row r="35" spans="1:8" x14ac:dyDescent="0.2">
      <c r="A35" s="8" t="s">
        <v>69</v>
      </c>
      <c r="B35" s="9" t="s">
        <v>70</v>
      </c>
      <c r="C35" s="10">
        <v>0.97499999999999998</v>
      </c>
      <c r="D35" s="10">
        <v>0.95</v>
      </c>
      <c r="E35" s="10">
        <v>1.113</v>
      </c>
      <c r="F35" s="10">
        <f t="shared" si="0"/>
        <v>1.0308999999999999</v>
      </c>
      <c r="G35" s="11">
        <f t="shared" si="1"/>
        <v>3485.95</v>
      </c>
      <c r="H35" s="12">
        <f t="shared" si="2"/>
        <v>3253.82</v>
      </c>
    </row>
    <row r="36" spans="1:8" x14ac:dyDescent="0.2">
      <c r="A36" s="8" t="s">
        <v>71</v>
      </c>
      <c r="B36" s="9" t="s">
        <v>72</v>
      </c>
      <c r="C36" s="10">
        <v>1.0099</v>
      </c>
      <c r="D36" s="10">
        <v>0.95</v>
      </c>
      <c r="E36" s="10">
        <v>1.04</v>
      </c>
      <c r="F36" s="10">
        <f t="shared" si="0"/>
        <v>0.99780000000000002</v>
      </c>
      <c r="G36" s="11">
        <f t="shared" si="1"/>
        <v>3373.91</v>
      </c>
      <c r="H36" s="12">
        <f t="shared" si="2"/>
        <v>3149.24</v>
      </c>
    </row>
    <row r="37" spans="1:8" x14ac:dyDescent="0.2">
      <c r="A37" s="8" t="s">
        <v>73</v>
      </c>
      <c r="B37" s="9" t="s">
        <v>74</v>
      </c>
      <c r="C37" s="10">
        <v>0.97350000000000003</v>
      </c>
      <c r="D37" s="10">
        <v>0.95</v>
      </c>
      <c r="E37" s="10">
        <v>1.113</v>
      </c>
      <c r="F37" s="10">
        <f t="shared" si="0"/>
        <v>1.0293000000000001</v>
      </c>
      <c r="G37" s="11">
        <f t="shared" si="1"/>
        <v>3480.59</v>
      </c>
      <c r="H37" s="12">
        <f t="shared" si="2"/>
        <v>3248.82</v>
      </c>
    </row>
    <row r="38" spans="1:8" x14ac:dyDescent="0.2">
      <c r="A38" s="8" t="s">
        <v>75</v>
      </c>
      <c r="B38" s="9" t="s">
        <v>76</v>
      </c>
      <c r="C38" s="10">
        <v>0.99470000000000003</v>
      </c>
      <c r="D38" s="10">
        <v>0.95</v>
      </c>
      <c r="E38" s="10">
        <v>1.113</v>
      </c>
      <c r="F38" s="10">
        <f t="shared" si="0"/>
        <v>1.0517000000000001</v>
      </c>
      <c r="G38" s="11">
        <f t="shared" si="1"/>
        <v>3556.38</v>
      </c>
      <c r="H38" s="12">
        <f t="shared" si="2"/>
        <v>3319.56</v>
      </c>
    </row>
    <row r="39" spans="1:8" x14ac:dyDescent="0.2">
      <c r="A39" s="8" t="s">
        <v>77</v>
      </c>
      <c r="B39" s="9" t="s">
        <v>78</v>
      </c>
      <c r="C39" s="10">
        <v>1.0132000000000001</v>
      </c>
      <c r="D39" s="10">
        <v>0.95</v>
      </c>
      <c r="E39" s="10">
        <v>1.04</v>
      </c>
      <c r="F39" s="10">
        <f t="shared" si="0"/>
        <v>1.0009999999999999</v>
      </c>
      <c r="G39" s="11">
        <f t="shared" si="1"/>
        <v>3384.93</v>
      </c>
      <c r="H39" s="12">
        <f t="shared" si="2"/>
        <v>3159.53</v>
      </c>
    </row>
    <row r="40" spans="1:8" x14ac:dyDescent="0.2">
      <c r="A40" s="8" t="s">
        <v>79</v>
      </c>
      <c r="B40" s="9" t="s">
        <v>80</v>
      </c>
      <c r="C40" s="10">
        <v>1.0163</v>
      </c>
      <c r="D40" s="10">
        <v>0.95</v>
      </c>
      <c r="E40" s="10">
        <v>1.04</v>
      </c>
      <c r="F40" s="10">
        <f t="shared" si="0"/>
        <v>1.0041</v>
      </c>
      <c r="G40" s="11">
        <f t="shared" si="1"/>
        <v>3395.29</v>
      </c>
      <c r="H40" s="12">
        <f t="shared" si="2"/>
        <v>3169.2</v>
      </c>
    </row>
    <row r="41" spans="1:8" x14ac:dyDescent="0.2">
      <c r="A41" s="8" t="s">
        <v>81</v>
      </c>
      <c r="B41" s="9" t="s">
        <v>82</v>
      </c>
      <c r="C41" s="10">
        <v>0.99519999999999997</v>
      </c>
      <c r="D41" s="10">
        <v>0.95</v>
      </c>
      <c r="E41" s="10">
        <v>1.113</v>
      </c>
      <c r="F41" s="10">
        <f t="shared" si="0"/>
        <v>1.0523</v>
      </c>
      <c r="G41" s="11">
        <f t="shared" si="1"/>
        <v>3558.17</v>
      </c>
      <c r="H41" s="12">
        <f t="shared" si="2"/>
        <v>3321.23</v>
      </c>
    </row>
    <row r="42" spans="1:8" x14ac:dyDescent="0.2">
      <c r="A42" s="8" t="s">
        <v>83</v>
      </c>
      <c r="B42" s="9" t="s">
        <v>84</v>
      </c>
      <c r="C42" s="10">
        <v>1.0134000000000001</v>
      </c>
      <c r="D42" s="10">
        <v>1.02</v>
      </c>
      <c r="E42" s="10">
        <v>1</v>
      </c>
      <c r="F42" s="10">
        <f t="shared" si="0"/>
        <v>1.0337000000000001</v>
      </c>
      <c r="G42" s="11">
        <f t="shared" si="1"/>
        <v>3495.26</v>
      </c>
      <c r="H42" s="12">
        <f t="shared" si="2"/>
        <v>3262.51</v>
      </c>
    </row>
    <row r="43" spans="1:8" x14ac:dyDescent="0.2">
      <c r="A43" s="8" t="s">
        <v>85</v>
      </c>
      <c r="B43" s="9" t="s">
        <v>86</v>
      </c>
      <c r="C43" s="10">
        <v>0.99729999999999996</v>
      </c>
      <c r="D43" s="10">
        <v>0.95</v>
      </c>
      <c r="E43" s="10">
        <v>1.04</v>
      </c>
      <c r="F43" s="10">
        <f t="shared" si="0"/>
        <v>0.98529999999999995</v>
      </c>
      <c r="G43" s="11">
        <f t="shared" si="1"/>
        <v>3331.81</v>
      </c>
      <c r="H43" s="12">
        <f t="shared" si="2"/>
        <v>3109.94</v>
      </c>
    </row>
    <row r="44" spans="1:8" x14ac:dyDescent="0.2">
      <c r="A44" s="8" t="s">
        <v>87</v>
      </c>
      <c r="B44" s="9" t="s">
        <v>88</v>
      </c>
      <c r="C44" s="10">
        <v>0.99160000000000004</v>
      </c>
      <c r="D44" s="10">
        <v>0.95</v>
      </c>
      <c r="E44" s="10">
        <v>1.04</v>
      </c>
      <c r="F44" s="10">
        <f t="shared" si="0"/>
        <v>0.97970000000000002</v>
      </c>
      <c r="G44" s="11">
        <f t="shared" si="1"/>
        <v>3312.77</v>
      </c>
      <c r="H44" s="12">
        <f t="shared" si="2"/>
        <v>3092.17</v>
      </c>
    </row>
    <row r="45" spans="1:8" x14ac:dyDescent="0.2">
      <c r="A45" s="8" t="s">
        <v>89</v>
      </c>
      <c r="B45" s="9" t="s">
        <v>90</v>
      </c>
      <c r="C45" s="10">
        <v>0.97719999999999996</v>
      </c>
      <c r="D45" s="10">
        <v>0.95</v>
      </c>
      <c r="E45" s="10">
        <v>1.113</v>
      </c>
      <c r="F45" s="10">
        <f t="shared" si="0"/>
        <v>1.0331999999999999</v>
      </c>
      <c r="G45" s="11">
        <f t="shared" si="1"/>
        <v>3493.82</v>
      </c>
      <c r="H45" s="12">
        <f t="shared" si="2"/>
        <v>3261.17</v>
      </c>
    </row>
    <row r="46" spans="1:8" x14ac:dyDescent="0.2">
      <c r="A46" s="8" t="s">
        <v>91</v>
      </c>
      <c r="B46" s="9" t="s">
        <v>92</v>
      </c>
      <c r="C46" s="10">
        <v>1.0239</v>
      </c>
      <c r="D46" s="10">
        <v>1.02</v>
      </c>
      <c r="E46" s="10">
        <v>1.04</v>
      </c>
      <c r="F46" s="10">
        <f t="shared" si="0"/>
        <v>1.0862000000000001</v>
      </c>
      <c r="G46" s="11">
        <f t="shared" si="1"/>
        <v>3672.73</v>
      </c>
      <c r="H46" s="12">
        <f t="shared" si="2"/>
        <v>3428.16</v>
      </c>
    </row>
    <row r="47" spans="1:8" x14ac:dyDescent="0.2">
      <c r="A47" s="8" t="s">
        <v>93</v>
      </c>
      <c r="B47" s="9" t="s">
        <v>94</v>
      </c>
      <c r="C47" s="10">
        <v>1.0229999999999999</v>
      </c>
      <c r="D47" s="10">
        <v>0.95</v>
      </c>
      <c r="E47" s="10">
        <v>1.04</v>
      </c>
      <c r="F47" s="10">
        <f t="shared" si="0"/>
        <v>1.0106999999999999</v>
      </c>
      <c r="G47" s="11">
        <f t="shared" si="1"/>
        <v>3417.67</v>
      </c>
      <c r="H47" s="12">
        <f t="shared" si="2"/>
        <v>3190.09</v>
      </c>
    </row>
    <row r="48" spans="1:8" x14ac:dyDescent="0.2">
      <c r="A48" s="8" t="s">
        <v>95</v>
      </c>
      <c r="B48" s="9" t="s">
        <v>96</v>
      </c>
      <c r="C48" s="10">
        <v>0.97250000000000003</v>
      </c>
      <c r="D48" s="10">
        <v>1.02</v>
      </c>
      <c r="E48" s="10">
        <v>1.113</v>
      </c>
      <c r="F48" s="10">
        <f t="shared" si="0"/>
        <v>1.1040000000000001</v>
      </c>
      <c r="G48" s="11">
        <f t="shared" si="1"/>
        <v>3733.21</v>
      </c>
      <c r="H48" s="12">
        <f t="shared" si="2"/>
        <v>3484.62</v>
      </c>
    </row>
    <row r="49" spans="1:8" x14ac:dyDescent="0.2">
      <c r="A49" s="8" t="s">
        <v>97</v>
      </c>
      <c r="B49" s="9" t="s">
        <v>98</v>
      </c>
      <c r="C49" s="10">
        <v>0.93730000000000002</v>
      </c>
      <c r="D49" s="10">
        <v>0.95</v>
      </c>
      <c r="E49" s="10">
        <v>1.113</v>
      </c>
      <c r="F49" s="10">
        <f t="shared" si="0"/>
        <v>0.99109999999999998</v>
      </c>
      <c r="G49" s="11">
        <f t="shared" si="1"/>
        <v>3351.16</v>
      </c>
      <c r="H49" s="12">
        <f t="shared" si="2"/>
        <v>3128.01</v>
      </c>
    </row>
    <row r="50" spans="1:8" x14ac:dyDescent="0.2">
      <c r="A50" s="8" t="s">
        <v>99</v>
      </c>
      <c r="B50" s="9" t="s">
        <v>100</v>
      </c>
      <c r="C50" s="10">
        <v>1.0359</v>
      </c>
      <c r="D50" s="10">
        <v>0.95</v>
      </c>
      <c r="E50" s="10">
        <v>1.04</v>
      </c>
      <c r="F50" s="10">
        <f t="shared" si="0"/>
        <v>1.0235000000000001</v>
      </c>
      <c r="G50" s="11">
        <f t="shared" si="1"/>
        <v>3460.77</v>
      </c>
      <c r="H50" s="12">
        <f t="shared" si="2"/>
        <v>3230.32</v>
      </c>
    </row>
    <row r="51" spans="1:8" x14ac:dyDescent="0.2">
      <c r="A51" s="8" t="s">
        <v>101</v>
      </c>
      <c r="B51" s="9" t="s">
        <v>102</v>
      </c>
      <c r="C51" s="10">
        <v>0.99539999999999995</v>
      </c>
      <c r="D51" s="10">
        <v>0.95</v>
      </c>
      <c r="E51" s="10">
        <v>1.04</v>
      </c>
      <c r="F51" s="10">
        <f t="shared" si="0"/>
        <v>0.98350000000000004</v>
      </c>
      <c r="G51" s="11">
        <f t="shared" si="1"/>
        <v>3325.47</v>
      </c>
      <c r="H51" s="12">
        <f t="shared" si="2"/>
        <v>3104.03</v>
      </c>
    </row>
    <row r="52" spans="1:8" x14ac:dyDescent="0.2">
      <c r="A52" s="8" t="s">
        <v>103</v>
      </c>
      <c r="B52" s="9" t="s">
        <v>104</v>
      </c>
      <c r="C52" s="10">
        <v>0.99819999999999998</v>
      </c>
      <c r="D52" s="10">
        <v>0.95</v>
      </c>
      <c r="E52" s="10">
        <v>1.04</v>
      </c>
      <c r="F52" s="10">
        <f t="shared" si="0"/>
        <v>0.98619999999999997</v>
      </c>
      <c r="G52" s="11">
        <f t="shared" si="1"/>
        <v>3334.82</v>
      </c>
      <c r="H52" s="12">
        <f t="shared" si="2"/>
        <v>3112.75</v>
      </c>
    </row>
    <row r="53" spans="1:8" x14ac:dyDescent="0.2">
      <c r="A53" s="8" t="s">
        <v>105</v>
      </c>
      <c r="B53" s="9" t="s">
        <v>106</v>
      </c>
      <c r="C53" s="10">
        <v>1.0492999999999999</v>
      </c>
      <c r="D53" s="10">
        <v>1.02</v>
      </c>
      <c r="E53" s="10">
        <v>1.04</v>
      </c>
      <c r="F53" s="10">
        <f t="shared" si="0"/>
        <v>1.1131</v>
      </c>
      <c r="G53" s="11">
        <f t="shared" si="1"/>
        <v>3763.84</v>
      </c>
      <c r="H53" s="12">
        <f t="shared" si="2"/>
        <v>3513.21</v>
      </c>
    </row>
    <row r="54" spans="1:8" x14ac:dyDescent="0.2">
      <c r="A54" s="8" t="s">
        <v>107</v>
      </c>
      <c r="B54" s="9" t="s">
        <v>108</v>
      </c>
      <c r="C54" s="10">
        <v>0.97389999999999999</v>
      </c>
      <c r="D54" s="10">
        <v>0.95</v>
      </c>
      <c r="E54" s="10">
        <v>1.113</v>
      </c>
      <c r="F54" s="10">
        <f t="shared" si="0"/>
        <v>1.0298</v>
      </c>
      <c r="G54" s="11">
        <f t="shared" si="1"/>
        <v>3482.02</v>
      </c>
      <c r="H54" s="12">
        <f t="shared" si="2"/>
        <v>3250.15</v>
      </c>
    </row>
    <row r="55" spans="1:8" x14ac:dyDescent="0.2">
      <c r="A55" s="8" t="s">
        <v>109</v>
      </c>
      <c r="B55" s="9" t="s">
        <v>110</v>
      </c>
      <c r="C55" s="10">
        <v>0.98929999999999996</v>
      </c>
      <c r="D55" s="10">
        <v>0.95</v>
      </c>
      <c r="E55" s="10">
        <v>1.113</v>
      </c>
      <c r="F55" s="10">
        <f t="shared" si="0"/>
        <v>1.046</v>
      </c>
      <c r="G55" s="11">
        <f t="shared" si="1"/>
        <v>3537.08</v>
      </c>
      <c r="H55" s="12">
        <f t="shared" si="2"/>
        <v>3301.55</v>
      </c>
    </row>
    <row r="56" spans="1:8" x14ac:dyDescent="0.2">
      <c r="A56" s="8" t="s">
        <v>111</v>
      </c>
      <c r="B56" s="9" t="s">
        <v>112</v>
      </c>
      <c r="C56" s="10">
        <v>0.99660000000000004</v>
      </c>
      <c r="D56" s="10">
        <v>1.02</v>
      </c>
      <c r="E56" s="10">
        <v>1.04</v>
      </c>
      <c r="F56" s="10">
        <f t="shared" si="0"/>
        <v>1.0571999999999999</v>
      </c>
      <c r="G56" s="11">
        <f t="shared" si="1"/>
        <v>3574.8</v>
      </c>
      <c r="H56" s="12">
        <f t="shared" si="2"/>
        <v>3336.75</v>
      </c>
    </row>
    <row r="57" spans="1:8" ht="25.5" x14ac:dyDescent="0.2">
      <c r="A57" s="8" t="s">
        <v>113</v>
      </c>
      <c r="B57" s="9" t="s">
        <v>114</v>
      </c>
      <c r="C57" s="10">
        <v>0.63280000000000003</v>
      </c>
      <c r="D57" s="10">
        <v>1.03</v>
      </c>
      <c r="E57" s="10">
        <v>1</v>
      </c>
      <c r="F57" s="10">
        <f t="shared" si="0"/>
        <v>0.65180000000000005</v>
      </c>
      <c r="G57" s="11">
        <f t="shared" si="1"/>
        <v>2203.9499999999998</v>
      </c>
      <c r="H57" s="12">
        <f t="shared" si="2"/>
        <v>2057.19</v>
      </c>
    </row>
    <row r="58" spans="1:8" ht="25.5" x14ac:dyDescent="0.2">
      <c r="A58" s="8" t="s">
        <v>115</v>
      </c>
      <c r="B58" s="9" t="s">
        <v>116</v>
      </c>
      <c r="C58" s="10">
        <v>0.75639999999999996</v>
      </c>
      <c r="D58" s="10">
        <v>1.03</v>
      </c>
      <c r="E58" s="10">
        <v>1</v>
      </c>
      <c r="F58" s="10">
        <f t="shared" si="0"/>
        <v>0.77910000000000001</v>
      </c>
      <c r="G58" s="11">
        <f t="shared" si="1"/>
        <v>2634.43</v>
      </c>
      <c r="H58" s="12">
        <f t="shared" si="2"/>
        <v>2459</v>
      </c>
    </row>
    <row r="59" spans="1:8" x14ac:dyDescent="0.2">
      <c r="A59" s="8" t="s">
        <v>117</v>
      </c>
      <c r="B59" s="9" t="s">
        <v>118</v>
      </c>
      <c r="C59" s="10">
        <v>0.75619999999999998</v>
      </c>
      <c r="D59" s="10">
        <v>1.03</v>
      </c>
      <c r="E59" s="10">
        <v>1</v>
      </c>
      <c r="F59" s="10">
        <f t="shared" si="0"/>
        <v>0.77890000000000004</v>
      </c>
      <c r="G59" s="11">
        <f t="shared" si="1"/>
        <v>2633.73</v>
      </c>
      <c r="H59" s="12">
        <f t="shared" si="2"/>
        <v>2458.35</v>
      </c>
    </row>
    <row r="60" spans="1:8" ht="25.5" x14ac:dyDescent="0.2">
      <c r="A60" s="8" t="s">
        <v>119</v>
      </c>
      <c r="B60" s="9" t="s">
        <v>120</v>
      </c>
      <c r="C60" s="10">
        <v>0.70809999999999995</v>
      </c>
      <c r="D60" s="10">
        <v>1.03</v>
      </c>
      <c r="E60" s="10">
        <v>1</v>
      </c>
      <c r="F60" s="10">
        <f t="shared" si="0"/>
        <v>0.72929999999999995</v>
      </c>
      <c r="G60" s="11">
        <f t="shared" si="1"/>
        <v>2466.21</v>
      </c>
      <c r="H60" s="12">
        <f t="shared" si="2"/>
        <v>2301.9899999999998</v>
      </c>
    </row>
    <row r="61" spans="1:8" ht="25.5" x14ac:dyDescent="0.2">
      <c r="A61" s="8" t="s">
        <v>121</v>
      </c>
      <c r="B61" s="9" t="s">
        <v>122</v>
      </c>
      <c r="C61" s="10">
        <v>0.77390000000000003</v>
      </c>
      <c r="D61" s="10">
        <v>1.03</v>
      </c>
      <c r="E61" s="13">
        <v>1.113</v>
      </c>
      <c r="F61" s="10">
        <f t="shared" si="0"/>
        <v>0.88719999999999999</v>
      </c>
      <c r="G61" s="11">
        <f t="shared" si="1"/>
        <v>2999.96</v>
      </c>
      <c r="H61" s="12">
        <f t="shared" si="2"/>
        <v>2800.19</v>
      </c>
    </row>
    <row r="62" spans="1:8" ht="25.5" x14ac:dyDescent="0.2">
      <c r="A62" s="8" t="s">
        <v>123</v>
      </c>
      <c r="B62" s="9" t="s">
        <v>124</v>
      </c>
      <c r="C62" s="10">
        <v>0.76229999999999998</v>
      </c>
      <c r="D62" s="10">
        <v>1.03</v>
      </c>
      <c r="E62" s="10">
        <v>1</v>
      </c>
      <c r="F62" s="10">
        <f t="shared" si="0"/>
        <v>0.78520000000000001</v>
      </c>
      <c r="G62" s="11">
        <f t="shared" si="1"/>
        <v>2654.98</v>
      </c>
      <c r="H62" s="12">
        <f t="shared" si="2"/>
        <v>2478.1799999999998</v>
      </c>
    </row>
    <row r="63" spans="1:8" x14ac:dyDescent="0.2">
      <c r="A63" s="8" t="s">
        <v>125</v>
      </c>
      <c r="B63" s="9" t="s">
        <v>126</v>
      </c>
      <c r="C63" s="10">
        <v>0.4572</v>
      </c>
      <c r="D63" s="10">
        <v>1.03</v>
      </c>
      <c r="E63" s="10">
        <v>1</v>
      </c>
      <c r="F63" s="10">
        <f t="shared" si="0"/>
        <v>0.47089999999999999</v>
      </c>
      <c r="G63" s="11">
        <f t="shared" si="1"/>
        <v>1592.36</v>
      </c>
      <c r="H63" s="12">
        <f t="shared" si="2"/>
        <v>1486.32</v>
      </c>
    </row>
    <row r="64" spans="1:8" ht="25.5" x14ac:dyDescent="0.2">
      <c r="A64" s="8" t="s">
        <v>127</v>
      </c>
      <c r="B64" s="9" t="s">
        <v>128</v>
      </c>
      <c r="C64" s="10">
        <v>0.82669999999999999</v>
      </c>
      <c r="D64" s="10">
        <v>1.03</v>
      </c>
      <c r="E64" s="10">
        <v>1</v>
      </c>
      <c r="F64" s="10">
        <f t="shared" si="0"/>
        <v>0.85150000000000003</v>
      </c>
      <c r="G64" s="11">
        <f t="shared" si="1"/>
        <v>2879.27</v>
      </c>
      <c r="H64" s="12">
        <f t="shared" si="2"/>
        <v>2687.54</v>
      </c>
    </row>
    <row r="65" spans="1:8" x14ac:dyDescent="0.2">
      <c r="A65" s="8" t="s">
        <v>129</v>
      </c>
      <c r="B65" s="9" t="s">
        <v>130</v>
      </c>
      <c r="C65" s="10">
        <v>1.1471</v>
      </c>
      <c r="D65" s="10">
        <v>1.03</v>
      </c>
      <c r="E65" s="10">
        <v>1</v>
      </c>
      <c r="F65" s="10">
        <f t="shared" si="0"/>
        <v>1.1815</v>
      </c>
      <c r="G65" s="11">
        <f t="shared" si="1"/>
        <v>3995.18</v>
      </c>
      <c r="H65" s="12">
        <f t="shared" si="2"/>
        <v>3729.14</v>
      </c>
    </row>
  </sheetData>
  <mergeCells count="3">
    <mergeCell ref="E2:H2"/>
    <mergeCell ref="A3:H3"/>
    <mergeCell ref="E1:H1"/>
  </mergeCells>
  <pageMargins left="1.1811023622047245" right="0.78740157480314965" top="0.98425196850393704" bottom="0.98425196850393704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 5</vt:lpstr>
      <vt:lpstr>прил 4</vt:lpstr>
      <vt:lpstr>прил 3</vt:lpstr>
      <vt:lpstr>прил 2</vt:lpstr>
      <vt:lpstr>прил 1</vt:lpstr>
      <vt:lpstr>'прил 1'!Область_печати</vt:lpstr>
      <vt:lpstr>'прил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2020-10-30T11:51:26Z</dcterms:modified>
</cp:coreProperties>
</file>